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7820563-my.sharepoint.com/personal/dale_remaxofstuart_com/Documents/Documents/Dale-Agents/Agents/Jennifer_Atkisson/"/>
    </mc:Choice>
  </mc:AlternateContent>
  <xr:revisionPtr revIDLastSave="3" documentId="8_{E09AB8A1-05A0-4376-8AAA-EDFD88A441DD}" xr6:coauthVersionLast="47" xr6:coauthVersionMax="47" xr10:uidLastSave="{525C69DB-5CA1-45F1-85E3-472679D51068}"/>
  <bookViews>
    <workbookView xWindow="-120" yWindow="-120" windowWidth="29040" windowHeight="15840" xr2:uid="{00000000-000D-0000-FFFF-FFFF00000000}"/>
  </bookViews>
  <sheets>
    <sheet name="Form" sheetId="1" r:id="rId1"/>
  </sheets>
  <definedNames>
    <definedName name="_xlnm.Print_Area" localSheetId="0">Form!$A$40:$N$110</definedName>
  </definedNames>
  <calcPr calcId="191029"/>
</workbook>
</file>

<file path=xl/calcChain.xml><?xml version="1.0" encoding="utf-8"?>
<calcChain xmlns="http://schemas.openxmlformats.org/spreadsheetml/2006/main">
  <c r="J51" i="1" l="1"/>
  <c r="N51" i="1"/>
  <c r="F62" i="1"/>
  <c r="J62" i="1" l="1"/>
  <c r="H55" i="1"/>
  <c r="E48" i="1"/>
  <c r="L51" i="1"/>
  <c r="L100" i="1" s="1"/>
  <c r="N100" i="1"/>
  <c r="N74" i="1"/>
  <c r="L74" i="1"/>
  <c r="J74" i="1"/>
  <c r="J86" i="1"/>
  <c r="H101" i="1"/>
  <c r="H100" i="1"/>
  <c r="H72" i="1"/>
  <c r="E28" i="1"/>
  <c r="E62" i="1"/>
  <c r="J68" i="1"/>
  <c r="J70" i="1"/>
  <c r="C72" i="1"/>
  <c r="C74" i="1"/>
  <c r="J88" i="1"/>
  <c r="D90" i="1"/>
  <c r="J90" i="1"/>
  <c r="C124" i="1"/>
  <c r="C125" i="1"/>
  <c r="C126" i="1"/>
  <c r="J58" i="1" l="1"/>
  <c r="L64" i="1"/>
  <c r="J60" i="1"/>
  <c r="J122" i="1"/>
  <c r="J123" i="1"/>
  <c r="N101" i="1"/>
  <c r="N126" i="1"/>
  <c r="J72" i="1"/>
  <c r="N66" i="1"/>
  <c r="L68" i="1"/>
  <c r="L125" i="1"/>
  <c r="L72" i="1"/>
  <c r="L55" i="1"/>
  <c r="L58" i="1"/>
  <c r="N86" i="1"/>
  <c r="N80" i="1"/>
  <c r="N62" i="1"/>
  <c r="N70" i="1"/>
  <c r="N124" i="1"/>
  <c r="N60" i="1"/>
  <c r="N55" i="1"/>
  <c r="N122" i="1"/>
  <c r="L122" i="1"/>
  <c r="L123" i="1"/>
  <c r="J125" i="1"/>
  <c r="J101" i="1"/>
  <c r="L62" i="1"/>
  <c r="J100" i="1"/>
  <c r="L60" i="1"/>
  <c r="L90" i="1"/>
  <c r="J80" i="1"/>
  <c r="N64" i="1"/>
  <c r="N58" i="1"/>
  <c r="J124" i="1"/>
  <c r="N123" i="1"/>
  <c r="J126" i="1"/>
  <c r="L66" i="1"/>
  <c r="L124" i="1"/>
  <c r="N88" i="1"/>
  <c r="J66" i="1"/>
  <c r="L86" i="1"/>
  <c r="N72" i="1"/>
  <c r="N90" i="1"/>
  <c r="L101" i="1"/>
  <c r="L70" i="1"/>
  <c r="N68" i="1"/>
  <c r="L88" i="1"/>
  <c r="J64" i="1"/>
  <c r="N125" i="1"/>
  <c r="J55" i="1"/>
  <c r="L126" i="1"/>
  <c r="L80" i="1"/>
  <c r="N127" i="1" l="1"/>
  <c r="N128" i="1" s="1"/>
  <c r="L127" i="1"/>
  <c r="L128" i="1" s="1"/>
  <c r="L57" i="1" s="1"/>
  <c r="L76" i="1" s="1"/>
  <c r="L82" i="1" s="1"/>
  <c r="L84" i="1" s="1"/>
  <c r="L92" i="1" s="1"/>
  <c r="J127" i="1"/>
  <c r="J128" i="1" s="1"/>
  <c r="N57" i="1" l="1"/>
  <c r="N76" i="1" s="1"/>
  <c r="N82" i="1" s="1"/>
  <c r="N84" i="1" s="1"/>
  <c r="N92" i="1" s="1"/>
  <c r="J57" i="1"/>
  <c r="J76" i="1" s="1"/>
  <c r="J82" i="1" s="1"/>
  <c r="J84" i="1" s="1"/>
  <c r="J92" i="1" s="1"/>
</calcChain>
</file>

<file path=xl/sharedStrings.xml><?xml version="1.0" encoding="utf-8"?>
<sst xmlns="http://schemas.openxmlformats.org/spreadsheetml/2006/main" count="88" uniqueCount="72">
  <si>
    <t>SELLER(S):</t>
  </si>
  <si>
    <t>PROPERTY ADDRESS:</t>
  </si>
  <si>
    <t>ESTIMATED SELLING EXPENSES</t>
  </si>
  <si>
    <t>Recording Satisfaction of Mortgage</t>
  </si>
  <si>
    <t>Attorney Fees</t>
  </si>
  <si>
    <t>Other</t>
  </si>
  <si>
    <t>TOTAL ESTIMATED SELLING EXPENSES</t>
  </si>
  <si>
    <t>ESTIMATED SELLER PROCEEDS</t>
  </si>
  <si>
    <t>+</t>
  </si>
  <si>
    <t>Sale Price</t>
  </si>
  <si>
    <t>-</t>
  </si>
  <si>
    <t>Total Estimated Selling Expenses</t>
  </si>
  <si>
    <t>=</t>
  </si>
  <si>
    <t>Seller Proceeds Before Mortgages &amp; Other Liens</t>
  </si>
  <si>
    <t>Existing Mortgage &amp; Other Liens</t>
  </si>
  <si>
    <t>Seller</t>
  </si>
  <si>
    <t>Date</t>
  </si>
  <si>
    <t>Sales Associate</t>
  </si>
  <si>
    <t>DATE:</t>
  </si>
  <si>
    <t>SELLING PRICE</t>
  </si>
  <si>
    <t>Broker's Real Estate Professional Fee</t>
  </si>
  <si>
    <t>Home Warranty</t>
  </si>
  <si>
    <t>The Associate has prepared these estimated costs to the best of his/her knowledge.</t>
  </si>
  <si>
    <t>Title Fees: closing/search/exam</t>
  </si>
  <si>
    <t>SELLER NAME:</t>
  </si>
  <si>
    <t>This form is used to estimate the probable charges incurred in the sale of a home.  It is based on current FEES locally being charged.  This does not guarantee and/or certify that expenses may not exceed or be less than this estimate.</t>
  </si>
  <si>
    <t>Repairs</t>
  </si>
  <si>
    <t>Wood destroying organisms</t>
  </si>
  <si>
    <t>DATE (today)</t>
  </si>
  <si>
    <t>Title Fees:</t>
  </si>
  <si>
    <t xml:space="preserve">  Closing Fee/Settlement Fee</t>
  </si>
  <si>
    <t xml:space="preserve">  Title Search Fee/Abstract Fee</t>
  </si>
  <si>
    <t xml:space="preserve">  Title Exam Fee</t>
  </si>
  <si>
    <t xml:space="preserve">  Filing/Storage Fee</t>
  </si>
  <si>
    <t xml:space="preserve">  Courier/overnight fee (if applicable)</t>
  </si>
  <si>
    <t xml:space="preserve">  Wire Fee (if applicable)</t>
  </si>
  <si>
    <t xml:space="preserve">  City lien search fee (if applicable)</t>
  </si>
  <si>
    <t>Total Title Fees</t>
  </si>
  <si>
    <t>Other reduction to Seller's Proceeds:</t>
  </si>
  <si>
    <t>The following represents your estimated maximum obligation for repairs and/or wood destroying organisms, these possible costs are NOT included in your estimated net proceeds.</t>
  </si>
  <si>
    <t>ESTIMATED NET PROCEEDS to seller</t>
  </si>
  <si>
    <t>2nd Mortgage &amp; Equity Line of Credit</t>
  </si>
  <si>
    <t>Note:</t>
  </si>
  <si>
    <t>SELLER'S ESTIMATED CLOSING STATEMENT</t>
  </si>
  <si>
    <t>Proposed Sales Price - 1st</t>
  </si>
  <si>
    <t>Proposed Sales Price - 2nd</t>
  </si>
  <si>
    <t>Proposed Sales Price - 3rd</t>
  </si>
  <si>
    <t>Commission Rate (percent)</t>
  </si>
  <si>
    <t>Repairs, maximum obligation percentage</t>
  </si>
  <si>
    <t>Wood destroying organisms, maximum obligation percentage</t>
  </si>
  <si>
    <t>DATE (projected closing date)</t>
  </si>
  <si>
    <t>EST'D CLOSING DATE:</t>
  </si>
  <si>
    <t>The above costs do not include refunds, prorations or any prepayment charges.</t>
  </si>
  <si>
    <t>All yellow areas can be changed</t>
  </si>
  <si>
    <t>Policy Amount</t>
  </si>
  <si>
    <t>Cost Per $1,000</t>
  </si>
  <si>
    <t>Over</t>
  </si>
  <si>
    <t>Up To</t>
  </si>
  <si>
    <t>Total</t>
  </si>
  <si>
    <t>Minimum</t>
  </si>
  <si>
    <t>Calculation of Title Insurance Premiums: (calculation purposes only)</t>
  </si>
  <si>
    <t>Real estate taxes are calculated only for the year of closing, if the prior year is still unpaid, it should be entered separately as an other expense.</t>
  </si>
  <si>
    <t>Real estate taxes are based on prior year taxes .</t>
  </si>
  <si>
    <t>Other selling expenses (ie: utility search, termite inspection, FHA or VA mtg disc fee, estoppel fee)</t>
  </si>
  <si>
    <r>
      <t xml:space="preserve">PLEASE FILL IN THE PERTINENT INFORMATION BELOW (yellow areas </t>
    </r>
    <r>
      <rPr>
        <b/>
        <sz val="14"/>
        <color indexed="10"/>
        <rFont val="Arial"/>
        <family val="2"/>
      </rPr>
      <t>ONLY</t>
    </r>
    <r>
      <rPr>
        <b/>
        <sz val="14"/>
        <rFont val="Arial"/>
        <family val="2"/>
      </rPr>
      <t>):</t>
    </r>
  </si>
  <si>
    <t>days prorated</t>
  </si>
  <si>
    <t>Seller Credit to Buyers</t>
  </si>
  <si>
    <t xml:space="preserve">Title Insurance Premium (promulgated) </t>
  </si>
  <si>
    <t>Transfer Taxes (0.70/100 of sales price)</t>
  </si>
  <si>
    <t>Property Taxes (based on prior year's taxes)</t>
  </si>
  <si>
    <t>Property Taxes (2020)</t>
  </si>
  <si>
    <t>Processing Fee to RE/MAX of Stuart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</si>
</sst>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8" fillId="0" borderId="0" xfId="0" applyFont="1"/>
    <xf numFmtId="0" fontId="0" fillId="0" borderId="0" xfId="0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44" fontId="0" fillId="0" borderId="0" xfId="1" applyFont="1" applyProtection="1">
      <protection locked="0"/>
    </xf>
    <xf numFmtId="14" fontId="0" fillId="2" borderId="2" xfId="0" applyNumberFormat="1" applyFill="1" applyBorder="1" applyAlignment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3" xfId="0" applyNumberFormat="1" applyFill="1" applyBorder="1" applyProtection="1"/>
    <xf numFmtId="0" fontId="2" fillId="0" borderId="0" xfId="0" applyFont="1" applyProtection="1"/>
    <xf numFmtId="3" fontId="0" fillId="0" borderId="0" xfId="0" applyNumberFormat="1" applyFill="1" applyBorder="1" applyAlignment="1" applyProtection="1">
      <alignment horizontal="left"/>
      <protection locked="0"/>
    </xf>
    <xf numFmtId="43" fontId="0" fillId="0" borderId="0" xfId="1" applyNumberFormat="1" applyFont="1" applyProtection="1"/>
    <xf numFmtId="4" fontId="0" fillId="2" borderId="2" xfId="0" applyNumberFormat="1" applyFill="1" applyBorder="1" applyProtection="1">
      <protection locked="0"/>
    </xf>
    <xf numFmtId="44" fontId="8" fillId="0" borderId="0" xfId="1" applyFont="1"/>
    <xf numFmtId="0" fontId="0" fillId="0" borderId="0" xfId="0" applyProtection="1"/>
    <xf numFmtId="44" fontId="0" fillId="0" borderId="0" xfId="1" applyFont="1" applyProtection="1"/>
    <xf numFmtId="0" fontId="0" fillId="0" borderId="0" xfId="0" applyBorder="1" applyProtection="1"/>
    <xf numFmtId="14" fontId="9" fillId="0" borderId="1" xfId="1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6" fillId="3" borderId="0" xfId="0" applyFont="1" applyFill="1" applyProtection="1"/>
    <xf numFmtId="44" fontId="2" fillId="0" borderId="1" xfId="1" applyFont="1" applyBorder="1" applyAlignment="1" applyProtection="1">
      <alignment shrinkToFit="1"/>
    </xf>
    <xf numFmtId="0" fontId="2" fillId="0" borderId="0" xfId="0" applyFont="1" applyAlignment="1" applyProtection="1">
      <alignment shrinkToFit="1"/>
    </xf>
    <xf numFmtId="44" fontId="0" fillId="0" borderId="1" xfId="1" applyFont="1" applyBorder="1" applyProtection="1"/>
    <xf numFmtId="43" fontId="0" fillId="0" borderId="1" xfId="0" applyNumberFormat="1" applyBorder="1" applyProtection="1"/>
    <xf numFmtId="43" fontId="0" fillId="0" borderId="0" xfId="0" applyNumberFormat="1" applyProtection="1"/>
    <xf numFmtId="43" fontId="0" fillId="0" borderId="1" xfId="1" applyNumberFormat="1" applyFont="1" applyBorder="1" applyProtection="1"/>
    <xf numFmtId="0" fontId="0" fillId="0" borderId="0" xfId="0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0" fillId="0" borderId="1" xfId="0" applyBorder="1" applyProtection="1"/>
    <xf numFmtId="44" fontId="2" fillId="0" borderId="1" xfId="1" applyFont="1" applyBorder="1" applyProtection="1"/>
    <xf numFmtId="0" fontId="0" fillId="0" borderId="0" xfId="0" quotePrefix="1" applyAlignment="1" applyProtection="1">
      <alignment horizontal="center"/>
    </xf>
    <xf numFmtId="44" fontId="0" fillId="0" borderId="1" xfId="1" applyFont="1" applyBorder="1" applyAlignment="1" applyProtection="1">
      <alignment shrinkToFit="1"/>
    </xf>
    <xf numFmtId="0" fontId="0" fillId="0" borderId="0" xfId="0" applyAlignment="1" applyProtection="1">
      <alignment shrinkToFit="1"/>
    </xf>
    <xf numFmtId="43" fontId="0" fillId="0" borderId="1" xfId="1" applyNumberFormat="1" applyFont="1" applyBorder="1" applyAlignment="1" applyProtection="1">
      <alignment shrinkToFit="1"/>
    </xf>
    <xf numFmtId="43" fontId="0" fillId="0" borderId="0" xfId="0" applyNumberFormat="1" applyAlignment="1" applyProtection="1">
      <alignment shrinkToFit="1"/>
    </xf>
    <xf numFmtId="43" fontId="0" fillId="0" borderId="0" xfId="1" applyNumberFormat="1" applyFont="1" applyAlignment="1" applyProtection="1">
      <alignment shrinkToFit="1"/>
    </xf>
    <xf numFmtId="43" fontId="0" fillId="0" borderId="1" xfId="1" applyNumberFormat="1" applyFont="1" applyFill="1" applyBorder="1" applyAlignment="1" applyProtection="1">
      <alignment shrinkToFit="1"/>
    </xf>
    <xf numFmtId="43" fontId="0" fillId="0" borderId="0" xfId="1" applyNumberFormat="1" applyFont="1" applyFill="1" applyAlignment="1" applyProtection="1">
      <alignment shrinkToFit="1"/>
    </xf>
    <xf numFmtId="44" fontId="0" fillId="0" borderId="0" xfId="1" applyFont="1" applyAlignment="1" applyProtection="1">
      <alignment shrinkToFit="1"/>
    </xf>
    <xf numFmtId="0" fontId="2" fillId="0" borderId="0" xfId="0" quotePrefix="1" applyFont="1" applyAlignment="1" applyProtection="1">
      <alignment horizontal="center"/>
    </xf>
    <xf numFmtId="0" fontId="12" fillId="0" borderId="0" xfId="0" applyFont="1" applyProtection="1"/>
    <xf numFmtId="0" fontId="3" fillId="0" borderId="0" xfId="0" applyFont="1" applyProtection="1"/>
    <xf numFmtId="44" fontId="3" fillId="0" borderId="0" xfId="1" applyFont="1" applyProtection="1"/>
    <xf numFmtId="44" fontId="3" fillId="0" borderId="1" xfId="1" applyFont="1" applyBorder="1" applyProtection="1"/>
    <xf numFmtId="0" fontId="3" fillId="0" borderId="0" xfId="0" applyFont="1" applyAlignment="1" applyProtection="1"/>
    <xf numFmtId="44" fontId="2" fillId="0" borderId="0" xfId="1" applyFont="1" applyAlignment="1" applyProtection="1">
      <alignment horizontal="right"/>
    </xf>
    <xf numFmtId="44" fontId="0" fillId="0" borderId="0" xfId="1" applyFont="1" applyAlignment="1" applyProtection="1">
      <alignment horizontal="right"/>
    </xf>
    <xf numFmtId="0" fontId="14" fillId="0" borderId="0" xfId="0" applyFont="1" applyProtection="1"/>
    <xf numFmtId="0" fontId="13" fillId="0" borderId="0" xfId="0" applyFont="1" applyAlignme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3" fontId="0" fillId="0" borderId="0" xfId="0" applyNumberFormat="1" applyProtection="1"/>
    <xf numFmtId="2" fontId="0" fillId="0" borderId="0" xfId="0" applyNumberFormat="1" applyProtection="1"/>
    <xf numFmtId="5" fontId="0" fillId="0" borderId="0" xfId="0" applyNumberFormat="1" applyAlignment="1" applyProtection="1">
      <alignment horizontal="righ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16" fontId="0" fillId="0" borderId="0" xfId="0" applyNumberFormat="1"/>
    <xf numFmtId="0" fontId="2" fillId="0" borderId="0" xfId="0" applyFont="1" applyFill="1" applyProtection="1"/>
    <xf numFmtId="0" fontId="0" fillId="0" borderId="0" xfId="0" applyFill="1" applyProtection="1"/>
    <xf numFmtId="43" fontId="0" fillId="0" borderId="1" xfId="0" applyNumberFormat="1" applyFill="1" applyBorder="1" applyProtection="1"/>
    <xf numFmtId="0" fontId="0" fillId="0" borderId="1" xfId="0" applyFill="1" applyBorder="1" applyProtection="1"/>
    <xf numFmtId="44" fontId="0" fillId="0" borderId="1" xfId="1" applyFont="1" applyFill="1" applyBorder="1" applyProtection="1"/>
    <xf numFmtId="10" fontId="0" fillId="2" borderId="2" xfId="2" applyNumberFormat="1" applyFont="1" applyFill="1" applyBorder="1" applyProtection="1">
      <protection locked="0"/>
    </xf>
    <xf numFmtId="9" fontId="0" fillId="0" borderId="0" xfId="2" applyNumberFormat="1" applyFont="1" applyFill="1" applyAlignment="1" applyProtection="1">
      <alignment horizontal="right" shrinkToFit="1"/>
    </xf>
    <xf numFmtId="164" fontId="0" fillId="0" borderId="0" xfId="2" applyNumberFormat="1" applyFont="1" applyAlignment="1" applyProtection="1">
      <alignment horizontal="right" shrinkToFit="1"/>
    </xf>
    <xf numFmtId="164" fontId="3" fillId="0" borderId="0" xfId="0" applyNumberFormat="1" applyFont="1" applyProtection="1"/>
    <xf numFmtId="2" fontId="0" fillId="0" borderId="0" xfId="0" applyNumberFormat="1"/>
    <xf numFmtId="14" fontId="16" fillId="0" borderId="0" xfId="0" applyNumberFormat="1" applyFont="1" applyAlignment="1" applyProtection="1">
      <alignment horizontal="right"/>
    </xf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3" fontId="3" fillId="2" borderId="1" xfId="0" applyNumberFormat="1" applyFont="1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 horizontal="left"/>
      <protection locked="0"/>
    </xf>
    <xf numFmtId="3" fontId="0" fillId="2" borderId="2" xfId="0" applyNumberFormat="1" applyFill="1" applyBorder="1" applyAlignment="1" applyProtection="1">
      <alignment horizontal="left"/>
      <protection locked="0"/>
    </xf>
    <xf numFmtId="44" fontId="0" fillId="0" borderId="0" xfId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 shrinkToFit="1"/>
    </xf>
    <xf numFmtId="0" fontId="0" fillId="0" borderId="1" xfId="0" applyBorder="1" applyAlignment="1" applyProtection="1">
      <alignment horizontal="left" shrinkToFit="1"/>
    </xf>
    <xf numFmtId="3" fontId="3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112867</xdr:colOff>
      <xdr:row>40</xdr:row>
      <xdr:rowOff>82887</xdr:rowOff>
    </xdr:from>
    <xdr:to>
      <xdr:col>4</xdr:col>
      <xdr:colOff>495467</xdr:colOff>
      <xdr:row>44</xdr:row>
      <xdr:rowOff>103802</xdr:rowOff>
    </xdr:to>
    <xdr:pic>
      <xdr:nvPicPr>
        <xdr:cNvPr id="1272" name="Picture 2">
          <a:extLst>
            <a:ext uri="{FF2B5EF4-FFF2-40B4-BE49-F238E27FC236}">
              <a16:creationId xmlns:a16="http://schemas.microsoft.com/office/drawing/2014/main" id="{60B8A709-75B2-49BC-B2BB-AF30C9713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867" y="6645612"/>
          <a:ext cx="1878025" cy="65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1"/>
  <sheetViews>
    <sheetView tabSelected="1" topLeftCell="A7" workbookViewId="0">
      <selection activeCell="G13" sqref="G13"/>
    </sheetView>
  </sheetViews>
  <sheetFormatPr defaultRowHeight="12.75" x14ac:dyDescent="0.2"/>
  <cols>
    <col min="1" max="1" width="3.28515625" style="1" customWidth="1"/>
    <col min="2" max="2" width="6.140625" customWidth="1"/>
    <col min="3" max="3" width="5.28515625" customWidth="1"/>
    <col min="4" max="4" width="7.7109375" customWidth="1"/>
    <col min="5" max="5" width="11.28515625" customWidth="1"/>
    <col min="6" max="6" width="4.140625" customWidth="1"/>
    <col min="7" max="7" width="9.7109375" customWidth="1"/>
    <col min="8" max="8" width="5.7109375" customWidth="1"/>
    <col min="9" max="9" width="2.85546875" customWidth="1"/>
    <col min="10" max="10" width="13.7109375" style="3" customWidth="1"/>
    <col min="11" max="11" width="2.7109375" customWidth="1"/>
    <col min="12" max="12" width="13.7109375" customWidth="1"/>
    <col min="13" max="13" width="2.7109375" customWidth="1"/>
    <col min="14" max="14" width="14.140625" style="3" customWidth="1"/>
    <col min="15" max="18" width="10.140625" bestFit="1" customWidth="1"/>
  </cols>
  <sheetData>
    <row r="1" spans="1:16" ht="18" x14ac:dyDescent="0.25">
      <c r="A1" s="4" t="s">
        <v>64</v>
      </c>
    </row>
    <row r="3" spans="1:16" ht="18" x14ac:dyDescent="0.25">
      <c r="A3" s="1" t="s">
        <v>24</v>
      </c>
      <c r="E3" s="77"/>
      <c r="F3" s="78"/>
      <c r="G3" s="78"/>
      <c r="H3" s="78"/>
      <c r="I3" s="78"/>
      <c r="J3" s="78"/>
      <c r="K3" s="78"/>
      <c r="L3" s="78"/>
      <c r="N3" s="18" t="s">
        <v>53</v>
      </c>
    </row>
    <row r="4" spans="1:16" x14ac:dyDescent="0.2">
      <c r="A4" s="1" t="s">
        <v>1</v>
      </c>
      <c r="E4" s="79"/>
      <c r="F4" s="80"/>
      <c r="G4" s="80"/>
      <c r="H4" s="80"/>
      <c r="I4" s="80"/>
      <c r="J4" s="80"/>
      <c r="K4" s="80"/>
      <c r="L4" s="80"/>
      <c r="N4"/>
    </row>
    <row r="5" spans="1:16" x14ac:dyDescent="0.2">
      <c r="E5" s="6"/>
      <c r="F5" s="5"/>
      <c r="G5" s="14" t="s">
        <v>28</v>
      </c>
      <c r="H5" s="5"/>
      <c r="I5" s="5"/>
      <c r="J5" s="7"/>
      <c r="K5" s="5"/>
      <c r="N5" s="61"/>
      <c r="P5" s="73"/>
    </row>
    <row r="6" spans="1:16" x14ac:dyDescent="0.2">
      <c r="E6" s="8"/>
      <c r="F6" s="5"/>
      <c r="G6" s="14" t="s">
        <v>50</v>
      </c>
      <c r="H6" s="5"/>
      <c r="I6" s="5"/>
      <c r="J6" s="7"/>
      <c r="K6" s="5"/>
      <c r="L6" s="5"/>
      <c r="N6" s="61"/>
      <c r="P6" s="73"/>
    </row>
    <row r="7" spans="1:16" x14ac:dyDescent="0.2">
      <c r="E7" s="9">
        <v>0</v>
      </c>
      <c r="F7" s="5"/>
      <c r="G7" s="14" t="s">
        <v>44</v>
      </c>
      <c r="H7" s="5"/>
      <c r="I7" s="5"/>
      <c r="J7" s="7"/>
      <c r="K7" s="5"/>
      <c r="L7" s="5"/>
      <c r="N7" s="61"/>
      <c r="P7" s="73"/>
    </row>
    <row r="8" spans="1:16" x14ac:dyDescent="0.2">
      <c r="E8" s="10">
        <v>0</v>
      </c>
      <c r="F8" s="5"/>
      <c r="G8" s="14" t="s">
        <v>45</v>
      </c>
      <c r="H8" s="5"/>
      <c r="I8" s="5"/>
      <c r="J8" s="7"/>
      <c r="K8" s="5"/>
      <c r="L8" s="5"/>
      <c r="N8"/>
    </row>
    <row r="9" spans="1:16" x14ac:dyDescent="0.2">
      <c r="E9" s="10">
        <v>0</v>
      </c>
      <c r="F9" s="5"/>
      <c r="G9" s="14" t="s">
        <v>46</v>
      </c>
      <c r="H9" s="5"/>
      <c r="I9" s="5"/>
      <c r="J9" s="7"/>
      <c r="K9" s="5"/>
      <c r="L9" s="5"/>
      <c r="N9"/>
    </row>
    <row r="10" spans="1:16" x14ac:dyDescent="0.2">
      <c r="E10" s="69">
        <v>0</v>
      </c>
      <c r="F10" s="5"/>
      <c r="G10" s="14" t="s">
        <v>47</v>
      </c>
      <c r="H10" s="5"/>
      <c r="I10" s="5"/>
      <c r="J10" s="7"/>
      <c r="K10" s="5"/>
      <c r="L10" s="5"/>
      <c r="N10"/>
    </row>
    <row r="11" spans="1:16" x14ac:dyDescent="0.2">
      <c r="E11" s="11">
        <v>0</v>
      </c>
      <c r="F11" s="5"/>
      <c r="G11" s="14" t="s">
        <v>69</v>
      </c>
      <c r="H11" s="5"/>
      <c r="I11" s="5"/>
      <c r="J11" s="7"/>
      <c r="K11" s="5"/>
      <c r="L11" s="5"/>
    </row>
    <row r="12" spans="1:16" x14ac:dyDescent="0.2">
      <c r="E12" s="11">
        <v>0</v>
      </c>
      <c r="F12" s="5"/>
      <c r="G12" s="14" t="s">
        <v>71</v>
      </c>
      <c r="H12" s="5"/>
      <c r="I12" s="5"/>
      <c r="J12" s="7"/>
      <c r="K12" s="5"/>
      <c r="L12" s="5"/>
    </row>
    <row r="13" spans="1:16" x14ac:dyDescent="0.2">
      <c r="E13" s="11">
        <v>0</v>
      </c>
      <c r="F13" s="5"/>
      <c r="G13" s="14" t="s">
        <v>3</v>
      </c>
      <c r="H13" s="5"/>
      <c r="I13" s="5"/>
      <c r="J13" s="7"/>
      <c r="K13" s="5"/>
      <c r="L13" s="5"/>
    </row>
    <row r="14" spans="1:16" x14ac:dyDescent="0.2">
      <c r="E14" s="11">
        <v>0</v>
      </c>
      <c r="F14" s="5"/>
      <c r="G14" s="14" t="s">
        <v>4</v>
      </c>
      <c r="H14" s="5"/>
      <c r="I14" s="5"/>
      <c r="J14" s="7"/>
      <c r="K14" s="5"/>
      <c r="L14" s="5"/>
    </row>
    <row r="15" spans="1:16" x14ac:dyDescent="0.2">
      <c r="E15" s="11">
        <v>0</v>
      </c>
      <c r="F15" s="5"/>
      <c r="G15" s="14" t="s">
        <v>21</v>
      </c>
      <c r="H15" s="5"/>
      <c r="I15" s="5"/>
      <c r="J15" s="7"/>
      <c r="K15" s="5"/>
      <c r="L15" s="5"/>
    </row>
    <row r="16" spans="1:16" x14ac:dyDescent="0.2">
      <c r="E16" s="5"/>
      <c r="F16" s="5"/>
      <c r="G16" s="14" t="s">
        <v>63</v>
      </c>
      <c r="H16" s="5"/>
      <c r="I16" s="5"/>
      <c r="J16" s="7"/>
      <c r="K16" s="5"/>
      <c r="L16" s="5"/>
    </row>
    <row r="17" spans="4:12" x14ac:dyDescent="0.2">
      <c r="E17" s="69">
        <v>0</v>
      </c>
      <c r="F17" s="5"/>
      <c r="G17" s="82" t="s">
        <v>66</v>
      </c>
      <c r="H17" s="83"/>
      <c r="I17" s="83"/>
      <c r="J17" s="83"/>
      <c r="K17" s="83"/>
      <c r="L17" s="83"/>
    </row>
    <row r="18" spans="4:12" x14ac:dyDescent="0.2">
      <c r="E18" s="10"/>
      <c r="F18" s="5"/>
      <c r="G18" s="84"/>
      <c r="H18" s="84"/>
      <c r="I18" s="84"/>
      <c r="J18" s="84"/>
      <c r="K18" s="84"/>
      <c r="L18" s="84"/>
    </row>
    <row r="19" spans="4:12" ht="7.9" customHeight="1" x14ac:dyDescent="0.2">
      <c r="F19" s="5"/>
      <c r="G19" s="14"/>
      <c r="H19" s="5"/>
      <c r="I19" s="5"/>
      <c r="J19" s="7"/>
      <c r="K19" s="5"/>
      <c r="L19" s="5"/>
    </row>
    <row r="20" spans="4:12" x14ac:dyDescent="0.2">
      <c r="E20" s="5"/>
      <c r="F20" s="5"/>
      <c r="G20" s="14" t="s">
        <v>29</v>
      </c>
      <c r="H20" s="5"/>
      <c r="I20" s="5"/>
      <c r="J20" s="7"/>
      <c r="K20" s="5"/>
      <c r="L20" s="5"/>
    </row>
    <row r="21" spans="4:12" x14ac:dyDescent="0.2">
      <c r="E21" s="12">
        <v>0</v>
      </c>
      <c r="F21" s="5"/>
      <c r="G21" s="14" t="s">
        <v>30</v>
      </c>
      <c r="H21" s="5"/>
      <c r="I21" s="5"/>
      <c r="J21" s="7"/>
      <c r="K21" s="5"/>
      <c r="L21" s="5"/>
    </row>
    <row r="22" spans="4:12" x14ac:dyDescent="0.2">
      <c r="E22" s="17">
        <v>0</v>
      </c>
      <c r="F22" s="5"/>
      <c r="G22" s="14" t="s">
        <v>31</v>
      </c>
      <c r="H22" s="5"/>
      <c r="I22" s="5"/>
      <c r="J22" s="7"/>
      <c r="K22" s="5"/>
      <c r="L22" s="5"/>
    </row>
    <row r="23" spans="4:12" x14ac:dyDescent="0.2">
      <c r="E23" s="17">
        <v>0</v>
      </c>
      <c r="F23" s="5"/>
      <c r="G23" s="14" t="s">
        <v>32</v>
      </c>
      <c r="H23" s="5"/>
      <c r="I23" s="5"/>
      <c r="J23" s="7"/>
      <c r="K23" s="5"/>
      <c r="L23" s="5"/>
    </row>
    <row r="24" spans="4:12" x14ac:dyDescent="0.2">
      <c r="E24" s="17">
        <v>0</v>
      </c>
      <c r="F24" s="5"/>
      <c r="G24" s="14" t="s">
        <v>33</v>
      </c>
      <c r="H24" s="5"/>
      <c r="I24" s="5"/>
      <c r="J24" s="7"/>
      <c r="K24" s="5"/>
      <c r="L24" s="5"/>
    </row>
    <row r="25" spans="4:12" x14ac:dyDescent="0.2">
      <c r="E25" s="17">
        <v>0</v>
      </c>
      <c r="F25" s="5"/>
      <c r="G25" s="14" t="s">
        <v>35</v>
      </c>
      <c r="H25" s="5"/>
      <c r="I25" s="5"/>
      <c r="J25" s="7"/>
      <c r="K25" s="5"/>
      <c r="L25" s="5"/>
    </row>
    <row r="26" spans="4:12" x14ac:dyDescent="0.2">
      <c r="E26" s="12">
        <v>0</v>
      </c>
      <c r="F26" s="5"/>
      <c r="G26" s="14" t="s">
        <v>34</v>
      </c>
      <c r="H26" s="5"/>
      <c r="I26" s="5"/>
      <c r="J26" s="7"/>
      <c r="K26" s="5"/>
      <c r="L26" s="5"/>
    </row>
    <row r="27" spans="4:12" x14ac:dyDescent="0.2">
      <c r="E27" s="12">
        <v>0</v>
      </c>
      <c r="F27" s="5"/>
      <c r="G27" s="14" t="s">
        <v>36</v>
      </c>
      <c r="H27" s="5"/>
      <c r="I27" s="5"/>
      <c r="J27" s="7"/>
      <c r="K27" s="5"/>
      <c r="L27" s="5"/>
    </row>
    <row r="28" spans="4:12" ht="13.5" thickBot="1" x14ac:dyDescent="0.25">
      <c r="E28" s="13">
        <f>SUM(E21:E27)</f>
        <v>0</v>
      </c>
      <c r="F28" s="5"/>
      <c r="G28" s="14" t="s">
        <v>37</v>
      </c>
      <c r="H28" s="5"/>
      <c r="I28" s="5"/>
      <c r="J28" s="7"/>
      <c r="K28" s="5"/>
      <c r="L28" s="5"/>
    </row>
    <row r="29" spans="4:12" ht="13.5" thickTop="1" x14ac:dyDescent="0.2">
      <c r="E29" s="5"/>
      <c r="F29" s="5"/>
      <c r="G29" s="19"/>
      <c r="H29" s="5"/>
      <c r="I29" s="5"/>
      <c r="J29" s="7"/>
      <c r="K29" s="5"/>
      <c r="L29" s="5"/>
    </row>
    <row r="30" spans="4:12" x14ac:dyDescent="0.2">
      <c r="E30" s="9">
        <v>0</v>
      </c>
      <c r="F30" s="5"/>
      <c r="G30" s="14" t="s">
        <v>14</v>
      </c>
      <c r="H30" s="5"/>
      <c r="I30" s="5"/>
      <c r="J30" s="7"/>
      <c r="K30" s="5"/>
      <c r="L30" s="5"/>
    </row>
    <row r="31" spans="4:12" x14ac:dyDescent="0.2">
      <c r="E31" s="10">
        <v>0</v>
      </c>
      <c r="F31" s="5"/>
      <c r="G31" s="14" t="s">
        <v>41</v>
      </c>
      <c r="H31" s="5"/>
      <c r="I31" s="5"/>
      <c r="J31" s="7"/>
      <c r="K31" s="5"/>
      <c r="L31" s="5"/>
    </row>
    <row r="32" spans="4:12" x14ac:dyDescent="0.2">
      <c r="D32" s="63"/>
      <c r="E32" s="5"/>
      <c r="F32" s="5"/>
      <c r="G32" s="14" t="s">
        <v>38</v>
      </c>
      <c r="H32" s="5"/>
      <c r="I32" s="5"/>
      <c r="J32" s="7"/>
      <c r="K32" s="5"/>
      <c r="L32" s="5"/>
    </row>
    <row r="33" spans="1:15" x14ac:dyDescent="0.2">
      <c r="E33" s="10"/>
      <c r="F33" s="5"/>
      <c r="G33" s="84"/>
      <c r="H33" s="84"/>
      <c r="I33" s="84"/>
      <c r="J33" s="84"/>
      <c r="K33" s="84"/>
      <c r="L33" s="84"/>
    </row>
    <row r="34" spans="1:15" x14ac:dyDescent="0.2">
      <c r="J34"/>
    </row>
    <row r="35" spans="1:15" x14ac:dyDescent="0.2">
      <c r="E35" s="69">
        <v>0</v>
      </c>
      <c r="F35" s="5"/>
      <c r="G35" s="14" t="s">
        <v>48</v>
      </c>
      <c r="H35" s="15"/>
      <c r="I35" s="15"/>
      <c r="J35" s="15"/>
      <c r="K35" s="15"/>
      <c r="L35" s="15"/>
    </row>
    <row r="36" spans="1:15" x14ac:dyDescent="0.2">
      <c r="E36" s="69">
        <v>0</v>
      </c>
      <c r="F36" s="5"/>
      <c r="G36" s="14" t="s">
        <v>49</v>
      </c>
      <c r="H36" s="15"/>
      <c r="I36" s="15"/>
      <c r="J36" s="15"/>
      <c r="K36" s="15"/>
      <c r="L36" s="15"/>
    </row>
    <row r="37" spans="1:15" x14ac:dyDescent="0.2">
      <c r="J37"/>
    </row>
    <row r="38" spans="1:15" x14ac:dyDescent="0.2">
      <c r="A38" s="14"/>
      <c r="B38" s="19" t="s">
        <v>42</v>
      </c>
      <c r="C38" s="19" t="s">
        <v>62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9"/>
    </row>
    <row r="39" spans="1:15" x14ac:dyDescent="0.2">
      <c r="A39" s="14"/>
      <c r="B39" s="19"/>
      <c r="C39" s="19" t="s">
        <v>61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19"/>
    </row>
    <row r="40" spans="1:15" x14ac:dyDescent="0.2">
      <c r="A40" s="14"/>
      <c r="B40" s="19"/>
      <c r="C40" s="19"/>
      <c r="D40" s="19"/>
      <c r="E40" s="19"/>
      <c r="F40" s="19"/>
      <c r="G40" s="19"/>
      <c r="H40" s="19"/>
      <c r="I40" s="19"/>
      <c r="J40" s="20"/>
      <c r="K40" s="19"/>
      <c r="L40" s="19"/>
      <c r="M40" s="19"/>
      <c r="N40" s="20"/>
      <c r="O40" s="19"/>
    </row>
    <row r="41" spans="1:15" ht="15.6" customHeight="1" x14ac:dyDescent="0.2">
      <c r="A41" s="14"/>
      <c r="B41" s="19"/>
      <c r="C41" s="19"/>
      <c r="D41" s="19"/>
      <c r="E41" s="19"/>
      <c r="F41" s="19"/>
      <c r="G41" s="19"/>
      <c r="H41" s="19"/>
      <c r="I41" s="19"/>
      <c r="J41" s="20"/>
      <c r="K41" s="19"/>
      <c r="L41" s="19"/>
      <c r="M41" s="19"/>
      <c r="N41" s="20"/>
      <c r="O41" s="19"/>
    </row>
    <row r="42" spans="1:15" ht="13.15" customHeight="1" x14ac:dyDescent="0.2">
      <c r="A42" s="14"/>
      <c r="B42" s="19"/>
      <c r="C42" s="19"/>
      <c r="D42" s="19"/>
      <c r="E42" s="76" t="s">
        <v>43</v>
      </c>
      <c r="F42" s="76"/>
      <c r="G42" s="76"/>
      <c r="H42" s="76"/>
      <c r="I42" s="76"/>
      <c r="J42" s="76"/>
      <c r="K42" s="76"/>
      <c r="L42" s="76"/>
      <c r="M42" s="76"/>
      <c r="N42" s="76"/>
      <c r="O42" s="19"/>
    </row>
    <row r="43" spans="1:15" ht="13.15" customHeight="1" x14ac:dyDescent="0.2">
      <c r="A43" s="14"/>
      <c r="B43" s="19"/>
      <c r="C43" s="19"/>
      <c r="D43" s="19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9"/>
    </row>
    <row r="44" spans="1:15" ht="9.75" customHeight="1" x14ac:dyDescent="0.2">
      <c r="A44" s="14"/>
      <c r="B44" s="19"/>
      <c r="C44" s="19"/>
      <c r="D44" s="19"/>
      <c r="E44" s="19"/>
      <c r="F44" s="19"/>
      <c r="G44" s="19"/>
      <c r="H44" s="19"/>
      <c r="I44" s="19"/>
      <c r="J44" s="20"/>
      <c r="K44" s="19"/>
      <c r="L44" s="19"/>
      <c r="M44" s="19"/>
      <c r="N44" s="20"/>
      <c r="O44" s="19"/>
    </row>
    <row r="45" spans="1:15" ht="9.75" customHeight="1" x14ac:dyDescent="0.2">
      <c r="A45" s="14"/>
      <c r="B45" s="19"/>
      <c r="C45" s="19"/>
      <c r="D45" s="19"/>
      <c r="E45" s="19"/>
      <c r="F45" s="19"/>
      <c r="G45" s="19"/>
      <c r="H45" s="19"/>
      <c r="I45" s="19"/>
      <c r="J45" s="20"/>
      <c r="K45" s="19"/>
      <c r="L45" s="19"/>
      <c r="M45" s="19"/>
      <c r="N45" s="20"/>
      <c r="O45" s="19"/>
    </row>
    <row r="46" spans="1:15" ht="28.15" customHeight="1" x14ac:dyDescent="0.25">
      <c r="A46" s="14" t="s">
        <v>0</v>
      </c>
      <c r="B46" s="19"/>
      <c r="C46" s="19"/>
      <c r="D46" s="86"/>
      <c r="E46" s="87"/>
      <c r="F46" s="87"/>
      <c r="G46" s="87"/>
      <c r="H46" s="87"/>
      <c r="I46" s="87"/>
      <c r="J46" s="87"/>
      <c r="K46" s="21"/>
      <c r="L46" s="85" t="s">
        <v>18</v>
      </c>
      <c r="M46" s="85"/>
      <c r="N46" s="22"/>
      <c r="O46" s="58"/>
    </row>
    <row r="47" spans="1:15" ht="9.6" customHeight="1" x14ac:dyDescent="0.2">
      <c r="A47" s="14"/>
      <c r="B47" s="19"/>
      <c r="C47" s="19"/>
      <c r="D47" s="19"/>
      <c r="E47" s="19"/>
      <c r="F47" s="19"/>
      <c r="G47" s="19"/>
      <c r="H47" s="19"/>
      <c r="I47" s="19"/>
      <c r="J47" s="20"/>
      <c r="K47" s="21"/>
      <c r="L47" s="19"/>
      <c r="M47" s="19"/>
      <c r="N47" s="20"/>
      <c r="O47" s="19"/>
    </row>
    <row r="48" spans="1:15" ht="15.75" x14ac:dyDescent="0.25">
      <c r="A48" s="14" t="s">
        <v>1</v>
      </c>
      <c r="B48" s="19"/>
      <c r="C48" s="19"/>
      <c r="D48" s="19"/>
      <c r="E48" s="86">
        <f>E4</f>
        <v>0</v>
      </c>
      <c r="F48" s="86"/>
      <c r="G48" s="86"/>
      <c r="H48" s="86"/>
      <c r="I48" s="86"/>
      <c r="J48" s="86"/>
      <c r="K48" s="21"/>
      <c r="L48" s="19"/>
      <c r="M48" s="23" t="s">
        <v>51</v>
      </c>
      <c r="N48" s="22"/>
      <c r="O48" s="19"/>
    </row>
    <row r="49" spans="1:18" ht="9" customHeight="1" x14ac:dyDescent="0.2">
      <c r="A49" s="14"/>
      <c r="B49" s="19"/>
      <c r="C49" s="19"/>
      <c r="D49" s="19"/>
      <c r="E49" s="19"/>
      <c r="F49" s="19"/>
      <c r="G49" s="19"/>
      <c r="H49" s="19"/>
      <c r="I49" s="19"/>
      <c r="J49" s="20"/>
      <c r="K49" s="19"/>
      <c r="L49" s="19"/>
      <c r="M49" s="19"/>
      <c r="N49" s="20"/>
      <c r="O49" s="19"/>
    </row>
    <row r="50" spans="1:18" ht="9" customHeight="1" x14ac:dyDescent="0.2">
      <c r="A50" s="14"/>
      <c r="B50" s="19"/>
      <c r="C50" s="19"/>
      <c r="D50" s="19"/>
      <c r="E50" s="19"/>
      <c r="F50" s="19"/>
      <c r="G50" s="19"/>
      <c r="H50" s="19"/>
      <c r="I50" s="19"/>
      <c r="J50" s="20"/>
      <c r="K50" s="19"/>
      <c r="L50" s="19"/>
      <c r="M50" s="19"/>
      <c r="N50" s="20"/>
      <c r="O50" s="19"/>
    </row>
    <row r="51" spans="1:18" x14ac:dyDescent="0.2">
      <c r="A51" s="24" t="s">
        <v>19</v>
      </c>
      <c r="B51" s="25"/>
      <c r="C51" s="25"/>
      <c r="D51" s="25"/>
      <c r="E51" s="25"/>
      <c r="F51" s="25"/>
      <c r="G51" s="25"/>
      <c r="H51" s="25"/>
      <c r="I51" s="19"/>
      <c r="J51" s="26">
        <f>E7</f>
        <v>0</v>
      </c>
      <c r="K51" s="27"/>
      <c r="L51" s="26">
        <f>E8</f>
        <v>0</v>
      </c>
      <c r="M51" s="27"/>
      <c r="N51" s="26">
        <f>E9</f>
        <v>0</v>
      </c>
      <c r="O51" s="19"/>
    </row>
    <row r="52" spans="1:18" x14ac:dyDescent="0.2">
      <c r="A52" s="14"/>
      <c r="B52" s="19"/>
      <c r="C52" s="19"/>
      <c r="D52" s="19"/>
      <c r="E52" s="19"/>
      <c r="F52" s="19"/>
      <c r="G52" s="19"/>
      <c r="H52" s="19"/>
      <c r="I52" s="19"/>
      <c r="J52" s="20"/>
      <c r="K52" s="19"/>
      <c r="L52" s="20"/>
      <c r="M52" s="19"/>
      <c r="N52" s="20"/>
      <c r="O52" s="19"/>
    </row>
    <row r="53" spans="1:18" x14ac:dyDescent="0.2">
      <c r="A53" s="24" t="s">
        <v>2</v>
      </c>
      <c r="B53" s="25"/>
      <c r="C53" s="25"/>
      <c r="D53" s="25"/>
      <c r="E53" s="25"/>
      <c r="F53" s="25"/>
      <c r="G53" s="25"/>
      <c r="H53" s="25"/>
      <c r="I53" s="19"/>
      <c r="J53" s="20"/>
      <c r="K53" s="19"/>
      <c r="L53" s="20"/>
      <c r="M53" s="19"/>
      <c r="N53" s="20"/>
      <c r="O53" s="19"/>
      <c r="P53" s="61"/>
    </row>
    <row r="54" spans="1:18" ht="7.5" customHeight="1" x14ac:dyDescent="0.2">
      <c r="A54" s="14"/>
      <c r="B54" s="19"/>
      <c r="C54" s="19"/>
      <c r="D54" s="19"/>
      <c r="E54" s="19"/>
      <c r="F54" s="19"/>
      <c r="G54" s="19"/>
      <c r="H54" s="19"/>
      <c r="I54" s="19"/>
      <c r="J54" s="20"/>
      <c r="K54" s="19"/>
      <c r="L54" s="20"/>
      <c r="M54" s="19"/>
      <c r="N54" s="20"/>
      <c r="O54" s="19"/>
    </row>
    <row r="55" spans="1:18" x14ac:dyDescent="0.2">
      <c r="A55" s="14"/>
      <c r="B55" s="19" t="s">
        <v>20</v>
      </c>
      <c r="C55" s="19"/>
      <c r="D55" s="19"/>
      <c r="E55" s="19"/>
      <c r="F55" s="19"/>
      <c r="G55" s="19"/>
      <c r="H55" s="71">
        <f>+E10</f>
        <v>0</v>
      </c>
      <c r="I55" s="19"/>
      <c r="J55" s="28">
        <f>J51*$E$10</f>
        <v>0</v>
      </c>
      <c r="K55" s="19"/>
      <c r="L55" s="28">
        <f>L51*$E$10</f>
        <v>0</v>
      </c>
      <c r="M55" s="19"/>
      <c r="N55" s="28">
        <f>N51*$E$10</f>
        <v>0</v>
      </c>
      <c r="O55" s="19"/>
    </row>
    <row r="56" spans="1:18" ht="7.5" customHeight="1" x14ac:dyDescent="0.2">
      <c r="A56" s="14"/>
      <c r="B56" s="19"/>
      <c r="C56" s="19"/>
      <c r="D56" s="19"/>
      <c r="E56" s="19"/>
      <c r="F56" s="19"/>
      <c r="G56" s="19"/>
      <c r="H56" s="19"/>
      <c r="I56" s="19"/>
      <c r="J56" s="20"/>
      <c r="K56" s="19"/>
      <c r="L56" s="20"/>
      <c r="M56" s="19"/>
      <c r="N56" s="20"/>
      <c r="O56" s="19"/>
    </row>
    <row r="57" spans="1:18" x14ac:dyDescent="0.2">
      <c r="A57" s="14"/>
      <c r="B57" s="19" t="s">
        <v>67</v>
      </c>
      <c r="C57" s="19"/>
      <c r="D57" s="19"/>
      <c r="E57" s="19"/>
      <c r="F57" s="19"/>
      <c r="G57" s="65"/>
      <c r="H57" s="19"/>
      <c r="I57" s="19"/>
      <c r="J57" s="29">
        <f>J127</f>
        <v>0</v>
      </c>
      <c r="K57" s="29"/>
      <c r="L57" s="29">
        <f>L128</f>
        <v>0</v>
      </c>
      <c r="M57" s="29"/>
      <c r="N57" s="29">
        <f t="shared" ref="N57" si="0">N128</f>
        <v>0</v>
      </c>
      <c r="O57" s="19"/>
    </row>
    <row r="58" spans="1:18" x14ac:dyDescent="0.2">
      <c r="A58" s="14"/>
      <c r="B58" s="19" t="s">
        <v>23</v>
      </c>
      <c r="C58" s="19"/>
      <c r="D58" s="19"/>
      <c r="E58" s="19"/>
      <c r="F58" s="19"/>
      <c r="G58" s="19"/>
      <c r="H58" s="19"/>
      <c r="I58" s="19"/>
      <c r="J58" s="31">
        <f>IF(+J$51=0,0,+$E28)</f>
        <v>0</v>
      </c>
      <c r="K58" s="30"/>
      <c r="L58" s="31">
        <f>IF(+L51=0,0,+$E28)</f>
        <v>0</v>
      </c>
      <c r="M58" s="30"/>
      <c r="N58" s="31">
        <f>IF(+N51=0,0,+$E28)</f>
        <v>0</v>
      </c>
      <c r="O58" s="19"/>
      <c r="P58" s="61"/>
      <c r="Q58" s="62"/>
      <c r="R58" s="61"/>
    </row>
    <row r="59" spans="1:18" ht="7.5" customHeight="1" x14ac:dyDescent="0.2">
      <c r="A59" s="14"/>
      <c r="B59" s="19"/>
      <c r="C59" s="19"/>
      <c r="D59" s="19"/>
      <c r="E59" s="19"/>
      <c r="F59" s="19"/>
      <c r="G59" s="19"/>
      <c r="H59" s="19"/>
      <c r="I59" s="19"/>
      <c r="J59" s="16"/>
      <c r="K59" s="30"/>
      <c r="L59" s="16"/>
      <c r="M59" s="30"/>
      <c r="N59" s="16"/>
      <c r="O59" s="19"/>
    </row>
    <row r="60" spans="1:18" x14ac:dyDescent="0.2">
      <c r="A60" s="14"/>
      <c r="B60" s="19" t="s">
        <v>68</v>
      </c>
      <c r="C60" s="19"/>
      <c r="D60" s="19"/>
      <c r="E60" s="19"/>
      <c r="F60" s="19"/>
      <c r="G60" s="19"/>
      <c r="H60" s="19"/>
      <c r="I60" s="19"/>
      <c r="J60" s="31">
        <f>(J51/100)*0.7</f>
        <v>0</v>
      </c>
      <c r="K60" s="30"/>
      <c r="L60" s="31">
        <f>(L51/100)*0.7</f>
        <v>0</v>
      </c>
      <c r="M60" s="30"/>
      <c r="N60" s="31">
        <f>(N51/100)*0.7</f>
        <v>0</v>
      </c>
      <c r="O60" s="19"/>
      <c r="P60" s="61"/>
      <c r="Q60" s="73"/>
    </row>
    <row r="61" spans="1:18" ht="7.5" customHeight="1" x14ac:dyDescent="0.2">
      <c r="A61" s="14"/>
      <c r="B61" s="19"/>
      <c r="C61" s="19"/>
      <c r="D61" s="19"/>
      <c r="E61" s="19"/>
      <c r="F61" s="19"/>
      <c r="G61" s="19"/>
      <c r="H61" s="19"/>
      <c r="I61" s="19"/>
      <c r="J61" s="16"/>
      <c r="K61" s="30"/>
      <c r="L61" s="16"/>
      <c r="M61" s="30"/>
      <c r="N61" s="16"/>
      <c r="O61" s="19"/>
      <c r="P61" s="61"/>
      <c r="Q61" s="62"/>
    </row>
    <row r="62" spans="1:18" x14ac:dyDescent="0.2">
      <c r="A62" s="14"/>
      <c r="B62" s="75" t="s">
        <v>70</v>
      </c>
      <c r="C62" s="19"/>
      <c r="D62" s="19"/>
      <c r="E62" s="59">
        <f>+E11</f>
        <v>0</v>
      </c>
      <c r="F62" s="33">
        <f>IF($E$6&gt;44197,$E$6-44196,$E$6-43831)</f>
        <v>-43831</v>
      </c>
      <c r="G62" s="60" t="s">
        <v>65</v>
      </c>
      <c r="H62" s="60"/>
      <c r="I62" s="19"/>
      <c r="J62" s="31">
        <f>+E11/365*F62</f>
        <v>0</v>
      </c>
      <c r="K62" s="30"/>
      <c r="L62" s="31">
        <f>IF(+L$51&gt;0,+$J62,0)</f>
        <v>0</v>
      </c>
      <c r="M62" s="30"/>
      <c r="N62" s="31">
        <f>IF(+N$51&gt;0,+$J62,0)</f>
        <v>0</v>
      </c>
      <c r="O62" s="19"/>
      <c r="P62" s="61"/>
      <c r="Q62" s="73"/>
      <c r="R62" s="73"/>
    </row>
    <row r="63" spans="1:18" ht="7.5" customHeight="1" x14ac:dyDescent="0.2">
      <c r="A63" s="14"/>
      <c r="B63" s="19"/>
      <c r="C63" s="19"/>
      <c r="D63" s="19"/>
      <c r="E63" s="19"/>
      <c r="F63" s="19"/>
      <c r="G63" s="19"/>
      <c r="H63" s="19"/>
      <c r="I63" s="19"/>
      <c r="J63" s="16"/>
      <c r="K63" s="30"/>
      <c r="L63" s="16"/>
      <c r="M63" s="30"/>
      <c r="N63" s="16"/>
      <c r="O63" s="19"/>
      <c r="P63" s="62"/>
      <c r="Q63" s="62"/>
    </row>
    <row r="64" spans="1:18" x14ac:dyDescent="0.2">
      <c r="A64" s="14"/>
      <c r="B64" s="19" t="s">
        <v>71</v>
      </c>
      <c r="C64" s="19"/>
      <c r="D64" s="19"/>
      <c r="E64" s="19"/>
      <c r="F64" s="19"/>
      <c r="G64" s="19"/>
      <c r="H64" s="19"/>
      <c r="I64" s="19"/>
      <c r="J64" s="31">
        <f>IF(+J$51=0,0,+$E12)</f>
        <v>0</v>
      </c>
      <c r="K64" s="30"/>
      <c r="L64" s="31">
        <f>IF(+L$51=0,0,+$E12)</f>
        <v>0</v>
      </c>
      <c r="M64" s="30"/>
      <c r="N64" s="31">
        <f>IF(+N$51=0,0,+$E12)</f>
        <v>0</v>
      </c>
      <c r="O64" s="19"/>
      <c r="P64" s="61"/>
      <c r="Q64" s="61"/>
      <c r="R64" s="61"/>
    </row>
    <row r="65" spans="1:18" ht="7.5" customHeight="1" x14ac:dyDescent="0.2">
      <c r="A65" s="14"/>
      <c r="B65" s="19"/>
      <c r="C65" s="19"/>
      <c r="D65" s="19"/>
      <c r="E65" s="19"/>
      <c r="F65" s="19"/>
      <c r="G65" s="19"/>
      <c r="H65" s="19"/>
      <c r="I65" s="19"/>
      <c r="J65" s="16"/>
      <c r="K65" s="30"/>
      <c r="L65" s="16"/>
      <c r="M65" s="30"/>
      <c r="N65" s="16"/>
      <c r="O65" s="19"/>
    </row>
    <row r="66" spans="1:18" x14ac:dyDescent="0.2">
      <c r="A66" s="14"/>
      <c r="B66" s="19" t="s">
        <v>3</v>
      </c>
      <c r="C66" s="19"/>
      <c r="D66" s="19"/>
      <c r="E66" s="19"/>
      <c r="F66" s="19"/>
      <c r="G66" s="19"/>
      <c r="H66" s="19"/>
      <c r="I66" s="19"/>
      <c r="J66" s="31">
        <f>IF(+J$51=0,0,+$E13)</f>
        <v>0</v>
      </c>
      <c r="K66" s="30"/>
      <c r="L66" s="31">
        <f>IF(+L$51=0,0,+$E13)</f>
        <v>0</v>
      </c>
      <c r="M66" s="30"/>
      <c r="N66" s="31">
        <f>IF(+N$51=0,0,+$E13)</f>
        <v>0</v>
      </c>
      <c r="O66" s="19"/>
      <c r="P66" s="33"/>
    </row>
    <row r="67" spans="1:18" ht="7.5" customHeight="1" x14ac:dyDescent="0.2">
      <c r="A67" s="14"/>
      <c r="B67" s="19"/>
      <c r="C67" s="19"/>
      <c r="D67" s="19"/>
      <c r="E67" s="19"/>
      <c r="F67" s="19"/>
      <c r="G67" s="19"/>
      <c r="H67" s="19"/>
      <c r="I67" s="19"/>
      <c r="J67" s="16"/>
      <c r="K67" s="30"/>
      <c r="L67" s="16"/>
      <c r="M67" s="30"/>
      <c r="N67" s="16"/>
      <c r="O67" s="19"/>
    </row>
    <row r="68" spans="1:18" x14ac:dyDescent="0.2">
      <c r="A68" s="14"/>
      <c r="B68" s="19" t="s">
        <v>4</v>
      </c>
      <c r="C68" s="19"/>
      <c r="D68" s="19"/>
      <c r="E68" s="19"/>
      <c r="F68" s="19"/>
      <c r="G68" s="19"/>
      <c r="H68" s="19"/>
      <c r="I68" s="19"/>
      <c r="J68" s="31">
        <f>+E14</f>
        <v>0</v>
      </c>
      <c r="K68" s="30"/>
      <c r="L68" s="31">
        <f>IF(+L$51&gt;0,+$J68,0)</f>
        <v>0</v>
      </c>
      <c r="M68" s="30"/>
      <c r="N68" s="31">
        <f>IF(+N$51&gt;0,+$J68,0)</f>
        <v>0</v>
      </c>
      <c r="O68" s="19"/>
    </row>
    <row r="69" spans="1:18" ht="7.5" customHeight="1" x14ac:dyDescent="0.2">
      <c r="A69" s="14"/>
      <c r="B69" s="19"/>
      <c r="C69" s="19"/>
      <c r="D69" s="19"/>
      <c r="E69" s="19"/>
      <c r="F69" s="19"/>
      <c r="G69" s="19"/>
      <c r="H69" s="19"/>
      <c r="I69" s="19"/>
      <c r="J69" s="16"/>
      <c r="K69" s="30"/>
      <c r="L69" s="16"/>
      <c r="M69" s="30"/>
      <c r="N69" s="16"/>
      <c r="O69" s="19"/>
    </row>
    <row r="70" spans="1:18" x14ac:dyDescent="0.2">
      <c r="A70" s="14"/>
      <c r="B70" s="19" t="s">
        <v>21</v>
      </c>
      <c r="C70" s="19"/>
      <c r="D70" s="19"/>
      <c r="E70" s="19"/>
      <c r="F70" s="19"/>
      <c r="G70" s="19"/>
      <c r="H70" s="19"/>
      <c r="I70" s="19"/>
      <c r="J70" s="31">
        <f>+E15</f>
        <v>0</v>
      </c>
      <c r="K70" s="30"/>
      <c r="L70" s="31">
        <f>IF(+L$51&gt;0,+$J70,0)</f>
        <v>0</v>
      </c>
      <c r="M70" s="30"/>
      <c r="N70" s="31">
        <f>IF(+N$51&gt;0,+$J70,0)</f>
        <v>0</v>
      </c>
      <c r="O70" s="19"/>
    </row>
    <row r="71" spans="1:18" ht="7.5" customHeight="1" x14ac:dyDescent="0.2">
      <c r="A71" s="14"/>
      <c r="B71" s="19"/>
      <c r="C71" s="19"/>
      <c r="D71" s="19"/>
      <c r="E71" s="19"/>
      <c r="F71" s="19"/>
      <c r="G71" s="19"/>
      <c r="H71" s="19"/>
      <c r="I71" s="19"/>
      <c r="J71" s="16"/>
      <c r="K71" s="30"/>
      <c r="L71" s="16"/>
      <c r="M71" s="30"/>
      <c r="N71" s="16"/>
      <c r="O71" s="19"/>
    </row>
    <row r="72" spans="1:18" x14ac:dyDescent="0.2">
      <c r="A72" s="64"/>
      <c r="B72" s="65" t="s">
        <v>5</v>
      </c>
      <c r="C72" s="66" t="str">
        <f>IF(+G17=" "," ",+G17)</f>
        <v>Seller Credit to Buyers</v>
      </c>
      <c r="D72" s="67"/>
      <c r="E72" s="67"/>
      <c r="F72" s="67"/>
      <c r="G72" s="67"/>
      <c r="H72" s="70">
        <f>E17</f>
        <v>0</v>
      </c>
      <c r="I72" s="65"/>
      <c r="J72" s="68">
        <f>J$51*$E$17</f>
        <v>0</v>
      </c>
      <c r="K72" s="65"/>
      <c r="L72" s="68">
        <f>L$51*$E$17</f>
        <v>0</v>
      </c>
      <c r="M72" s="65"/>
      <c r="N72" s="68">
        <f>N$51*$E$17</f>
        <v>0</v>
      </c>
      <c r="O72" s="19"/>
    </row>
    <row r="73" spans="1:18" ht="7.5" customHeight="1" x14ac:dyDescent="0.2">
      <c r="A73" s="14"/>
      <c r="B73" s="19"/>
      <c r="C73" s="30"/>
      <c r="D73" s="19"/>
      <c r="E73" s="19"/>
      <c r="F73" s="19"/>
      <c r="G73" s="19"/>
      <c r="H73" s="19"/>
      <c r="I73" s="19"/>
      <c r="J73" s="16"/>
      <c r="K73" s="30"/>
      <c r="L73" s="16"/>
      <c r="M73" s="30"/>
      <c r="N73" s="16"/>
      <c r="O73" s="19"/>
    </row>
    <row r="74" spans="1:18" x14ac:dyDescent="0.2">
      <c r="A74" s="14"/>
      <c r="B74" s="19" t="s">
        <v>5</v>
      </c>
      <c r="C74" s="29">
        <f>IF(+G18=" "," ",+G18)</f>
        <v>0</v>
      </c>
      <c r="D74" s="34"/>
      <c r="E74" s="34"/>
      <c r="F74" s="34"/>
      <c r="G74" s="34"/>
      <c r="H74" s="34"/>
      <c r="I74" s="19"/>
      <c r="J74" s="31">
        <f>$E$18</f>
        <v>0</v>
      </c>
      <c r="K74" s="30"/>
      <c r="L74" s="31">
        <f>$E$18</f>
        <v>0</v>
      </c>
      <c r="M74" s="30"/>
      <c r="N74" s="31">
        <f>$E$18</f>
        <v>0</v>
      </c>
      <c r="O74" s="19"/>
    </row>
    <row r="75" spans="1:18" ht="7.5" customHeight="1" x14ac:dyDescent="0.2">
      <c r="A75" s="14"/>
      <c r="B75" s="19"/>
      <c r="C75" s="19"/>
      <c r="D75" s="19"/>
      <c r="E75" s="19"/>
      <c r="F75" s="19"/>
      <c r="G75" s="19"/>
      <c r="H75" s="19"/>
      <c r="I75" s="19"/>
      <c r="J75" s="20"/>
      <c r="K75" s="19"/>
      <c r="L75" s="20"/>
      <c r="M75" s="19"/>
      <c r="N75" s="20"/>
      <c r="O75" s="19"/>
    </row>
    <row r="76" spans="1:18" x14ac:dyDescent="0.2">
      <c r="A76" s="14"/>
      <c r="B76" s="14" t="s">
        <v>6</v>
      </c>
      <c r="C76" s="19"/>
      <c r="D76" s="19"/>
      <c r="E76" s="19"/>
      <c r="F76" s="19"/>
      <c r="G76" s="19"/>
      <c r="H76" s="19"/>
      <c r="I76" s="19"/>
      <c r="J76" s="35">
        <f>SUM(J55:J74)</f>
        <v>0</v>
      </c>
      <c r="K76" s="19"/>
      <c r="L76" s="35">
        <f>SUM(L55:L74)</f>
        <v>0</v>
      </c>
      <c r="M76" s="19"/>
      <c r="N76" s="35">
        <f>SUM(N55:N74)</f>
        <v>0</v>
      </c>
      <c r="O76" s="19"/>
      <c r="P76" s="73"/>
      <c r="Q76" s="73"/>
      <c r="R76" s="73"/>
    </row>
    <row r="77" spans="1:18" ht="9" customHeight="1" x14ac:dyDescent="0.2">
      <c r="A77" s="14"/>
      <c r="B77" s="19"/>
      <c r="C77" s="19"/>
      <c r="D77" s="19"/>
      <c r="E77" s="19"/>
      <c r="F77" s="19"/>
      <c r="G77" s="19"/>
      <c r="H77" s="19"/>
      <c r="I77" s="19"/>
      <c r="J77" s="20"/>
      <c r="K77" s="19"/>
      <c r="L77" s="20"/>
      <c r="M77" s="19"/>
      <c r="N77" s="20"/>
      <c r="O77" s="19"/>
    </row>
    <row r="78" spans="1:18" x14ac:dyDescent="0.2">
      <c r="A78" s="24" t="s">
        <v>7</v>
      </c>
      <c r="B78" s="24"/>
      <c r="C78" s="24"/>
      <c r="D78" s="24"/>
      <c r="E78" s="24"/>
      <c r="F78" s="24"/>
      <c r="G78" s="24"/>
      <c r="H78" s="24"/>
      <c r="I78" s="19"/>
      <c r="J78" s="20"/>
      <c r="K78" s="19"/>
      <c r="L78" s="20"/>
      <c r="M78" s="19"/>
      <c r="N78" s="20"/>
      <c r="O78" s="19"/>
    </row>
    <row r="79" spans="1:18" ht="7.5" customHeight="1" x14ac:dyDescent="0.2">
      <c r="A79" s="14"/>
      <c r="B79" s="19"/>
      <c r="C79" s="19"/>
      <c r="D79" s="19"/>
      <c r="E79" s="19"/>
      <c r="F79" s="19"/>
      <c r="G79" s="19"/>
      <c r="H79" s="19"/>
      <c r="I79" s="19"/>
      <c r="J79" s="20"/>
      <c r="K79" s="19"/>
      <c r="L79" s="20"/>
      <c r="M79" s="19"/>
      <c r="N79" s="20"/>
      <c r="O79" s="19"/>
    </row>
    <row r="80" spans="1:18" x14ac:dyDescent="0.2">
      <c r="A80" s="14"/>
      <c r="B80" s="36" t="s">
        <v>8</v>
      </c>
      <c r="C80" s="19" t="s">
        <v>9</v>
      </c>
      <c r="D80" s="19"/>
      <c r="E80" s="19"/>
      <c r="F80" s="19"/>
      <c r="G80" s="19"/>
      <c r="H80" s="19"/>
      <c r="I80" s="19"/>
      <c r="J80" s="37">
        <f>J51</f>
        <v>0</v>
      </c>
      <c r="K80" s="38"/>
      <c r="L80" s="37">
        <f>L51</f>
        <v>0</v>
      </c>
      <c r="M80" s="38"/>
      <c r="N80" s="37">
        <f>N51</f>
        <v>0</v>
      </c>
      <c r="O80" s="19"/>
    </row>
    <row r="81" spans="1:15" ht="7.5" customHeight="1" x14ac:dyDescent="0.2">
      <c r="A81" s="14"/>
      <c r="B81" s="19"/>
      <c r="C81" s="19"/>
      <c r="D81" s="19"/>
      <c r="E81" s="19"/>
      <c r="F81" s="19"/>
      <c r="G81" s="19"/>
      <c r="H81" s="19"/>
      <c r="I81" s="19"/>
      <c r="J81" s="20"/>
      <c r="K81" s="19"/>
      <c r="L81" s="20"/>
      <c r="M81" s="19"/>
      <c r="N81" s="20"/>
      <c r="O81" s="19"/>
    </row>
    <row r="82" spans="1:15" x14ac:dyDescent="0.2">
      <c r="A82" s="14"/>
      <c r="B82" s="36" t="s">
        <v>10</v>
      </c>
      <c r="C82" s="19" t="s">
        <v>11</v>
      </c>
      <c r="D82" s="19"/>
      <c r="E82" s="19"/>
      <c r="F82" s="19"/>
      <c r="G82" s="19"/>
      <c r="H82" s="19"/>
      <c r="I82" s="19"/>
      <c r="J82" s="31">
        <f>J76</f>
        <v>0</v>
      </c>
      <c r="K82" s="30"/>
      <c r="L82" s="31">
        <f>L76</f>
        <v>0</v>
      </c>
      <c r="M82" s="30"/>
      <c r="N82" s="31">
        <f>N76</f>
        <v>0</v>
      </c>
      <c r="O82" s="19"/>
    </row>
    <row r="83" spans="1:15" ht="7.5" customHeight="1" x14ac:dyDescent="0.2">
      <c r="A83" s="14"/>
      <c r="B83" s="19"/>
      <c r="C83" s="19"/>
      <c r="D83" s="19"/>
      <c r="E83" s="19"/>
      <c r="F83" s="19"/>
      <c r="G83" s="19"/>
      <c r="H83" s="19"/>
      <c r="I83" s="19"/>
      <c r="J83" s="16"/>
      <c r="K83" s="30"/>
      <c r="L83" s="16"/>
      <c r="M83" s="30"/>
      <c r="N83" s="16"/>
      <c r="O83" s="19"/>
    </row>
    <row r="84" spans="1:15" x14ac:dyDescent="0.2">
      <c r="A84" s="14"/>
      <c r="B84" s="36" t="s">
        <v>12</v>
      </c>
      <c r="C84" s="19" t="s">
        <v>13</v>
      </c>
      <c r="D84" s="19"/>
      <c r="E84" s="19"/>
      <c r="F84" s="19"/>
      <c r="G84" s="19"/>
      <c r="H84" s="19"/>
      <c r="I84" s="19"/>
      <c r="J84" s="39">
        <f>J80-J82</f>
        <v>0</v>
      </c>
      <c r="K84" s="40"/>
      <c r="L84" s="39">
        <f>L80-L82</f>
        <v>0</v>
      </c>
      <c r="M84" s="40"/>
      <c r="N84" s="39">
        <f>N80-N82</f>
        <v>0</v>
      </c>
      <c r="O84" s="19"/>
    </row>
    <row r="85" spans="1:15" ht="7.5" customHeight="1" x14ac:dyDescent="0.2">
      <c r="A85" s="14"/>
      <c r="B85" s="19"/>
      <c r="C85" s="19"/>
      <c r="D85" s="19"/>
      <c r="E85" s="19"/>
      <c r="F85" s="19"/>
      <c r="G85" s="19"/>
      <c r="H85" s="19"/>
      <c r="I85" s="19"/>
      <c r="J85" s="41"/>
      <c r="K85" s="40"/>
      <c r="L85" s="41"/>
      <c r="M85" s="40"/>
      <c r="N85" s="41"/>
      <c r="O85" s="19"/>
    </row>
    <row r="86" spans="1:15" x14ac:dyDescent="0.2">
      <c r="A86" s="14"/>
      <c r="B86" s="36" t="s">
        <v>10</v>
      </c>
      <c r="C86" s="19" t="s">
        <v>14</v>
      </c>
      <c r="D86" s="19"/>
      <c r="E86" s="19"/>
      <c r="F86" s="19"/>
      <c r="G86" s="19"/>
      <c r="H86" s="19"/>
      <c r="I86" s="19"/>
      <c r="J86" s="42">
        <f>+E30</f>
        <v>0</v>
      </c>
      <c r="K86" s="40"/>
      <c r="L86" s="39">
        <f>IF(+L$51&gt;0,+$J86,0)</f>
        <v>0</v>
      </c>
      <c r="M86" s="40"/>
      <c r="N86" s="39">
        <f>IF(+N$51&gt;0,+$J86,0)</f>
        <v>0</v>
      </c>
      <c r="O86" s="19"/>
    </row>
    <row r="87" spans="1:15" ht="7.5" customHeight="1" x14ac:dyDescent="0.2">
      <c r="A87" s="14"/>
      <c r="B87" s="19"/>
      <c r="C87" s="19"/>
      <c r="D87" s="19"/>
      <c r="E87" s="19"/>
      <c r="F87" s="19"/>
      <c r="G87" s="19"/>
      <c r="H87" s="19"/>
      <c r="I87" s="19"/>
      <c r="J87" s="43"/>
      <c r="K87" s="40"/>
      <c r="L87" s="41"/>
      <c r="M87" s="40"/>
      <c r="N87" s="41"/>
      <c r="O87" s="19"/>
    </row>
    <row r="88" spans="1:15" x14ac:dyDescent="0.2">
      <c r="A88" s="14"/>
      <c r="B88" s="36" t="s">
        <v>10</v>
      </c>
      <c r="C88" s="19" t="s">
        <v>41</v>
      </c>
      <c r="D88" s="19"/>
      <c r="E88" s="19"/>
      <c r="F88" s="19"/>
      <c r="G88" s="19"/>
      <c r="H88" s="19"/>
      <c r="I88" s="19"/>
      <c r="J88" s="42">
        <f>+E31</f>
        <v>0</v>
      </c>
      <c r="K88" s="40"/>
      <c r="L88" s="39">
        <f>IF(+L$51&gt;0,+$J88,0)</f>
        <v>0</v>
      </c>
      <c r="M88" s="40"/>
      <c r="N88" s="39">
        <f>IF(+N$51&gt;0,+$J88,0)</f>
        <v>0</v>
      </c>
      <c r="O88" s="19"/>
    </row>
    <row r="89" spans="1:15" ht="7.5" customHeight="1" x14ac:dyDescent="0.2">
      <c r="A89" s="14"/>
      <c r="B89" s="19"/>
      <c r="C89" s="19"/>
      <c r="D89" s="19"/>
      <c r="E89" s="19"/>
      <c r="F89" s="19"/>
      <c r="G89" s="19"/>
      <c r="H89" s="19"/>
      <c r="I89" s="19"/>
      <c r="J89" s="43"/>
      <c r="K89" s="40"/>
      <c r="L89" s="41"/>
      <c r="M89" s="40"/>
      <c r="N89" s="41"/>
      <c r="O89" s="19"/>
    </row>
    <row r="90" spans="1:15" x14ac:dyDescent="0.2">
      <c r="A90" s="14"/>
      <c r="B90" s="36" t="s">
        <v>10</v>
      </c>
      <c r="C90" s="19" t="s">
        <v>5</v>
      </c>
      <c r="D90" s="29">
        <f>IF(+G33=" "," ",+G33)</f>
        <v>0</v>
      </c>
      <c r="E90" s="34"/>
      <c r="F90" s="34"/>
      <c r="G90" s="34"/>
      <c r="H90" s="34"/>
      <c r="I90" s="19"/>
      <c r="J90" s="42">
        <f>+E33</f>
        <v>0</v>
      </c>
      <c r="K90" s="40"/>
      <c r="L90" s="39">
        <f>IF(+L$51&gt;0,+$J90,0)</f>
        <v>0</v>
      </c>
      <c r="M90" s="40"/>
      <c r="N90" s="39">
        <f>IF(+N$51&gt;0,+$J90,0)</f>
        <v>0</v>
      </c>
      <c r="O90" s="19"/>
    </row>
    <row r="91" spans="1:15" ht="7.5" customHeight="1" x14ac:dyDescent="0.2">
      <c r="A91" s="14"/>
      <c r="B91" s="19"/>
      <c r="C91" s="19"/>
      <c r="D91" s="19"/>
      <c r="E91" s="19"/>
      <c r="F91" s="19"/>
      <c r="G91" s="19"/>
      <c r="H91" s="19"/>
      <c r="I91" s="19"/>
      <c r="J91" s="44"/>
      <c r="K91" s="38"/>
      <c r="L91" s="44"/>
      <c r="M91" s="38"/>
      <c r="N91" s="44"/>
      <c r="O91" s="19"/>
    </row>
    <row r="92" spans="1:15" s="1" customFormat="1" x14ac:dyDescent="0.2">
      <c r="A92" s="14"/>
      <c r="B92" s="45" t="s">
        <v>12</v>
      </c>
      <c r="C92" s="14" t="s">
        <v>40</v>
      </c>
      <c r="D92" s="14"/>
      <c r="E92" s="14"/>
      <c r="F92" s="14"/>
      <c r="G92" s="14"/>
      <c r="H92" s="14"/>
      <c r="I92" s="14"/>
      <c r="J92" s="26">
        <f>J84-J86-J88-J90</f>
        <v>0</v>
      </c>
      <c r="K92" s="27"/>
      <c r="L92" s="26">
        <f>L84-L86-L88-L90</f>
        <v>0</v>
      </c>
      <c r="M92" s="27"/>
      <c r="N92" s="26">
        <f>N84-N86-N88-N90</f>
        <v>0</v>
      </c>
      <c r="O92" s="14"/>
    </row>
    <row r="93" spans="1:15" ht="3.6" customHeight="1" x14ac:dyDescent="0.2">
      <c r="A93" s="14"/>
      <c r="B93" s="19"/>
      <c r="C93" s="19"/>
      <c r="D93" s="19"/>
      <c r="E93" s="19"/>
      <c r="F93" s="19"/>
      <c r="G93" s="19"/>
      <c r="H93" s="19"/>
      <c r="I93" s="19"/>
      <c r="J93" s="20"/>
      <c r="K93" s="19"/>
      <c r="L93" s="20"/>
      <c r="M93" s="19"/>
      <c r="N93" s="20"/>
      <c r="O93" s="19"/>
    </row>
    <row r="94" spans="1:15" x14ac:dyDescent="0.2">
      <c r="A94" s="14"/>
      <c r="B94" s="46" t="s">
        <v>52</v>
      </c>
      <c r="C94" s="19"/>
      <c r="D94" s="19"/>
      <c r="E94" s="19"/>
      <c r="F94" s="19"/>
      <c r="G94" s="19"/>
      <c r="H94" s="19"/>
      <c r="I94" s="19"/>
      <c r="J94" s="20"/>
      <c r="K94" s="19"/>
      <c r="L94" s="20"/>
      <c r="M94" s="19"/>
      <c r="N94" s="20"/>
      <c r="O94" s="19"/>
    </row>
    <row r="95" spans="1:15" ht="9" customHeight="1" x14ac:dyDescent="0.2">
      <c r="A95" s="14"/>
      <c r="B95" s="19"/>
      <c r="C95" s="19"/>
      <c r="D95" s="19"/>
      <c r="E95" s="19"/>
      <c r="F95" s="19"/>
      <c r="G95" s="19"/>
      <c r="H95" s="19"/>
      <c r="I95" s="19"/>
      <c r="J95" s="20"/>
      <c r="K95" s="19"/>
      <c r="L95" s="19"/>
      <c r="M95" s="19"/>
      <c r="N95" s="20"/>
      <c r="O95" s="19"/>
    </row>
    <row r="96" spans="1:15" s="2" customFormat="1" x14ac:dyDescent="0.2">
      <c r="A96" s="81" t="s">
        <v>25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47"/>
    </row>
    <row r="97" spans="1:15" s="2" customFormat="1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47"/>
    </row>
    <row r="98" spans="1:15" s="2" customFormat="1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8"/>
      <c r="K98" s="47"/>
      <c r="L98" s="47"/>
      <c r="M98" s="47"/>
      <c r="N98" s="48"/>
      <c r="O98" s="47"/>
    </row>
    <row r="99" spans="1:15" s="2" customFormat="1" ht="25.15" customHeight="1" x14ac:dyDescent="0.2">
      <c r="A99" s="81" t="s">
        <v>39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47"/>
    </row>
    <row r="100" spans="1:15" s="2" customFormat="1" x14ac:dyDescent="0.2">
      <c r="A100" s="47"/>
      <c r="B100" s="47"/>
      <c r="C100" s="47" t="s">
        <v>26</v>
      </c>
      <c r="D100" s="47"/>
      <c r="E100" s="47"/>
      <c r="F100" s="47"/>
      <c r="G100" s="47"/>
      <c r="H100" s="72">
        <f>E35</f>
        <v>0</v>
      </c>
      <c r="I100" s="47"/>
      <c r="J100" s="49">
        <f>$J$51*$E$35</f>
        <v>0</v>
      </c>
      <c r="K100" s="47"/>
      <c r="L100" s="49">
        <f>$L$51*$E$35</f>
        <v>0</v>
      </c>
      <c r="M100" s="47"/>
      <c r="N100" s="49">
        <f>$N$51*$E$35</f>
        <v>0</v>
      </c>
      <c r="O100" s="47"/>
    </row>
    <row r="101" spans="1:15" s="2" customFormat="1" x14ac:dyDescent="0.2">
      <c r="A101" s="19"/>
      <c r="B101" s="19"/>
      <c r="C101" s="50" t="s">
        <v>27</v>
      </c>
      <c r="D101" s="50"/>
      <c r="E101" s="19"/>
      <c r="F101" s="19"/>
      <c r="G101" s="19"/>
      <c r="H101" s="72">
        <f>E36</f>
        <v>0</v>
      </c>
      <c r="I101" s="47"/>
      <c r="J101" s="49">
        <f>$J$51*$E$36</f>
        <v>0</v>
      </c>
      <c r="K101" s="47"/>
      <c r="L101" s="49">
        <f>$L$51*$E$35</f>
        <v>0</v>
      </c>
      <c r="M101" s="47"/>
      <c r="N101" s="49">
        <f>$N$51*$E$35</f>
        <v>0</v>
      </c>
      <c r="O101" s="47"/>
    </row>
    <row r="102" spans="1:15" s="2" customFormat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8"/>
      <c r="K102" s="47"/>
      <c r="L102" s="47"/>
      <c r="M102" s="47"/>
      <c r="N102" s="48"/>
      <c r="O102" s="47"/>
    </row>
    <row r="103" spans="1:15" s="2" customFormat="1" x14ac:dyDescent="0.2">
      <c r="A103" s="47" t="s">
        <v>22</v>
      </c>
      <c r="B103" s="47"/>
      <c r="C103" s="47"/>
      <c r="D103" s="47"/>
      <c r="E103" s="47"/>
      <c r="F103" s="47"/>
      <c r="G103" s="47"/>
      <c r="H103" s="47"/>
      <c r="I103" s="47"/>
      <c r="J103" s="48"/>
      <c r="K103" s="47"/>
      <c r="L103" s="47"/>
      <c r="M103" s="47"/>
      <c r="N103" s="48"/>
      <c r="O103" s="47"/>
    </row>
    <row r="104" spans="1:15" x14ac:dyDescent="0.2">
      <c r="A104" s="14"/>
      <c r="B104" s="19"/>
      <c r="C104" s="19"/>
      <c r="D104" s="19"/>
      <c r="E104" s="19"/>
      <c r="F104" s="19"/>
      <c r="G104" s="19"/>
      <c r="H104" s="19"/>
      <c r="I104" s="19"/>
      <c r="J104" s="20"/>
      <c r="K104" s="19"/>
      <c r="L104" s="19"/>
      <c r="M104" s="19"/>
      <c r="N104" s="20"/>
      <c r="O104" s="19"/>
    </row>
    <row r="105" spans="1:15" x14ac:dyDescent="0.2">
      <c r="A105" s="14" t="s">
        <v>15</v>
      </c>
      <c r="B105" s="21"/>
      <c r="C105" s="34"/>
      <c r="D105" s="34"/>
      <c r="E105" s="34"/>
      <c r="F105" s="34"/>
      <c r="G105" s="34"/>
      <c r="H105" s="34"/>
      <c r="I105" s="34"/>
      <c r="J105" s="51" t="s">
        <v>16</v>
      </c>
      <c r="K105" s="34"/>
      <c r="L105" s="34"/>
      <c r="M105" s="34"/>
      <c r="N105" s="28"/>
      <c r="O105" s="19"/>
    </row>
    <row r="106" spans="1:15" x14ac:dyDescent="0.2">
      <c r="A106" s="14"/>
      <c r="B106" s="21"/>
      <c r="C106" s="19"/>
      <c r="D106" s="19"/>
      <c r="E106" s="19"/>
      <c r="F106" s="19"/>
      <c r="G106" s="19"/>
      <c r="H106" s="19"/>
      <c r="I106" s="19"/>
      <c r="J106" s="52"/>
      <c r="K106" s="19"/>
      <c r="L106" s="19"/>
      <c r="M106" s="19"/>
      <c r="N106" s="20"/>
      <c r="O106" s="19"/>
    </row>
    <row r="107" spans="1:15" x14ac:dyDescent="0.2">
      <c r="A107" s="14" t="s">
        <v>15</v>
      </c>
      <c r="B107" s="21"/>
      <c r="C107" s="34"/>
      <c r="D107" s="34"/>
      <c r="E107" s="34"/>
      <c r="F107" s="34"/>
      <c r="G107" s="34"/>
      <c r="H107" s="34"/>
      <c r="I107" s="34"/>
      <c r="J107" s="51" t="s">
        <v>16</v>
      </c>
      <c r="K107" s="34"/>
      <c r="L107" s="34"/>
      <c r="M107" s="34"/>
      <c r="N107" s="28"/>
      <c r="O107" s="19"/>
    </row>
    <row r="108" spans="1:15" x14ac:dyDescent="0.2">
      <c r="A108" s="14"/>
      <c r="B108" s="19"/>
      <c r="C108" s="19"/>
      <c r="D108" s="19"/>
      <c r="E108" s="19"/>
      <c r="F108" s="19"/>
      <c r="G108" s="19"/>
      <c r="H108" s="19"/>
      <c r="I108" s="19"/>
      <c r="J108" s="52"/>
      <c r="K108" s="19"/>
      <c r="L108" s="19"/>
      <c r="M108" s="19"/>
      <c r="N108" s="20"/>
      <c r="O108" s="19"/>
    </row>
    <row r="109" spans="1:15" x14ac:dyDescent="0.2">
      <c r="A109" s="14" t="s">
        <v>17</v>
      </c>
      <c r="B109" s="21"/>
      <c r="C109" s="21"/>
      <c r="D109" s="34"/>
      <c r="E109" s="34"/>
      <c r="F109" s="34"/>
      <c r="G109" s="34"/>
      <c r="H109" s="34"/>
      <c r="I109" s="34"/>
      <c r="J109" s="51" t="s">
        <v>16</v>
      </c>
      <c r="K109" s="34"/>
      <c r="L109" s="34"/>
      <c r="M109" s="34"/>
      <c r="N109" s="28"/>
      <c r="O109" s="19"/>
    </row>
    <row r="110" spans="1:15" x14ac:dyDescent="0.2">
      <c r="A110" s="14"/>
      <c r="B110" s="19"/>
      <c r="C110" s="19"/>
      <c r="D110" s="19"/>
      <c r="F110" s="19"/>
      <c r="G110" s="19"/>
      <c r="H110" s="19"/>
      <c r="I110" s="19"/>
      <c r="J110" s="20"/>
      <c r="K110" s="19"/>
      <c r="M110" s="19"/>
      <c r="N110" s="74"/>
      <c r="O110" s="19"/>
    </row>
    <row r="111" spans="1:15" x14ac:dyDescent="0.2">
      <c r="A111" s="14"/>
      <c r="B111" s="19"/>
      <c r="C111" s="19"/>
      <c r="D111" s="19"/>
      <c r="E111" s="19"/>
      <c r="F111" s="19"/>
      <c r="G111" s="19"/>
      <c r="H111" s="19"/>
      <c r="I111" s="19"/>
      <c r="J111" s="20"/>
      <c r="K111" s="19"/>
      <c r="L111" s="19"/>
      <c r="M111" s="19"/>
      <c r="N111" s="20"/>
      <c r="O111" s="19"/>
    </row>
    <row r="112" spans="1:15" x14ac:dyDescent="0.2">
      <c r="A112" s="14"/>
      <c r="B112" s="19"/>
      <c r="C112" s="19"/>
      <c r="D112" s="19"/>
      <c r="E112" s="19"/>
      <c r="F112" s="19"/>
      <c r="G112" s="19"/>
      <c r="H112" s="19"/>
      <c r="I112" s="19"/>
      <c r="J112" s="20"/>
      <c r="K112" s="19"/>
      <c r="L112" s="19"/>
      <c r="M112" s="19"/>
      <c r="N112" s="20"/>
      <c r="O112" s="19"/>
    </row>
    <row r="113" spans="1:15" x14ac:dyDescent="0.2">
      <c r="A113" s="14"/>
      <c r="B113" s="19"/>
      <c r="C113" s="19"/>
      <c r="D113" s="19"/>
      <c r="E113" s="19"/>
      <c r="F113" s="19"/>
      <c r="G113" s="19"/>
      <c r="H113" s="19"/>
      <c r="I113" s="19"/>
      <c r="J113" s="20"/>
      <c r="K113" s="19"/>
      <c r="L113" s="19"/>
      <c r="M113" s="19"/>
      <c r="N113" s="20"/>
      <c r="O113" s="19"/>
    </row>
    <row r="114" spans="1:15" x14ac:dyDescent="0.2">
      <c r="A114" s="14"/>
      <c r="B114" s="19"/>
      <c r="C114" s="19"/>
      <c r="D114" s="19"/>
      <c r="E114" s="19"/>
      <c r="F114" s="19"/>
      <c r="G114" s="19"/>
      <c r="H114" s="19"/>
      <c r="I114" s="19"/>
      <c r="J114" s="20"/>
      <c r="K114" s="19"/>
      <c r="L114" s="19"/>
      <c r="M114" s="19"/>
      <c r="N114" s="20"/>
      <c r="O114" s="19"/>
    </row>
    <row r="115" spans="1:15" x14ac:dyDescent="0.2">
      <c r="A115" s="14"/>
      <c r="B115" s="19"/>
      <c r="C115" s="19"/>
      <c r="D115" s="19"/>
      <c r="E115" s="19"/>
      <c r="F115" s="19"/>
      <c r="G115" s="19"/>
      <c r="H115" s="19"/>
      <c r="I115" s="19"/>
      <c r="J115" s="20"/>
      <c r="K115" s="19"/>
      <c r="L115" s="19"/>
      <c r="M115" s="19"/>
      <c r="N115" s="20"/>
      <c r="O115" s="19"/>
    </row>
    <row r="116" spans="1:15" x14ac:dyDescent="0.2">
      <c r="A116" s="14"/>
      <c r="B116" s="19"/>
      <c r="C116" s="19"/>
      <c r="D116" s="19"/>
      <c r="E116" s="19"/>
      <c r="F116" s="19"/>
      <c r="G116" s="19"/>
      <c r="H116" s="19"/>
      <c r="I116" s="19"/>
      <c r="J116" s="20"/>
      <c r="K116" s="19"/>
      <c r="L116" s="19"/>
      <c r="M116" s="19"/>
      <c r="N116" s="20"/>
      <c r="O116" s="19"/>
    </row>
    <row r="117" spans="1:15" x14ac:dyDescent="0.2">
      <c r="A117" s="14"/>
      <c r="B117" s="19"/>
      <c r="C117" s="19"/>
      <c r="D117" s="19"/>
      <c r="E117" s="19"/>
      <c r="F117" s="19"/>
      <c r="G117" s="19"/>
      <c r="H117" s="19"/>
      <c r="I117" s="19"/>
      <c r="J117" s="20"/>
      <c r="K117" s="19"/>
      <c r="L117" s="19"/>
      <c r="M117" s="19"/>
      <c r="N117" s="20"/>
      <c r="O117" s="19"/>
    </row>
    <row r="118" spans="1:15" x14ac:dyDescent="0.2">
      <c r="A118" s="14"/>
      <c r="B118" s="19"/>
      <c r="C118" s="19"/>
      <c r="D118" s="19"/>
      <c r="E118" s="19"/>
      <c r="F118" s="19"/>
      <c r="G118" s="19"/>
      <c r="H118" s="19"/>
      <c r="I118" s="19"/>
      <c r="J118" s="20"/>
      <c r="K118" s="19"/>
      <c r="L118" s="19"/>
      <c r="M118" s="19"/>
      <c r="N118" s="20"/>
      <c r="O118" s="19"/>
    </row>
    <row r="119" spans="1:15" x14ac:dyDescent="0.2">
      <c r="A119" s="14" t="s">
        <v>60</v>
      </c>
      <c r="B119" s="19"/>
      <c r="C119" s="19"/>
      <c r="D119" s="19"/>
      <c r="E119" s="19"/>
      <c r="F119" s="19"/>
      <c r="G119" s="19"/>
      <c r="H119" s="19"/>
      <c r="I119" s="19"/>
      <c r="J119" s="20"/>
      <c r="K119" s="19"/>
      <c r="L119" s="19"/>
      <c r="M119" s="19"/>
      <c r="N119" s="20"/>
      <c r="O119" s="19"/>
    </row>
    <row r="120" spans="1:15" x14ac:dyDescent="0.2">
      <c r="A120" s="53" t="s">
        <v>54</v>
      </c>
      <c r="B120" s="47"/>
      <c r="C120" s="19"/>
      <c r="D120" s="19"/>
      <c r="E120" s="19"/>
      <c r="F120" s="54"/>
      <c r="G120" s="89" t="s">
        <v>55</v>
      </c>
      <c r="H120" s="19"/>
      <c r="I120" s="19"/>
      <c r="J120" s="20"/>
      <c r="K120" s="19"/>
      <c r="L120" s="19"/>
      <c r="M120" s="19"/>
      <c r="N120" s="20"/>
      <c r="O120" s="19"/>
    </row>
    <row r="121" spans="1:15" x14ac:dyDescent="0.2">
      <c r="A121" s="53"/>
      <c r="B121" s="19"/>
      <c r="C121" s="91" t="s">
        <v>56</v>
      </c>
      <c r="D121" s="91"/>
      <c r="E121" s="55" t="s">
        <v>57</v>
      </c>
      <c r="F121" s="56"/>
      <c r="G121" s="90"/>
      <c r="H121" s="19"/>
      <c r="I121" s="19"/>
      <c r="J121" s="20"/>
      <c r="K121" s="19"/>
      <c r="L121" s="19"/>
      <c r="M121" s="19"/>
      <c r="N121" s="20"/>
      <c r="O121" s="19"/>
    </row>
    <row r="122" spans="1:15" x14ac:dyDescent="0.2">
      <c r="A122" s="47"/>
      <c r="B122" s="19"/>
      <c r="C122" s="88">
        <v>0</v>
      </c>
      <c r="D122" s="88"/>
      <c r="E122" s="57">
        <v>100000</v>
      </c>
      <c r="F122" s="19"/>
      <c r="G122" s="58">
        <v>5.75</v>
      </c>
      <c r="H122" s="19"/>
      <c r="I122" s="19"/>
      <c r="J122" s="29">
        <f>IF(+J$51&lt;$C122,0,IF(+J$51&gt;+$E122,575,ROUNDUP((J$51-$D122)/1000,0)*$G122))</f>
        <v>0</v>
      </c>
      <c r="K122" s="30"/>
      <c r="L122" s="29">
        <f>IF(+L$51&lt;$C122,0,IF(+L$51&gt;+$E122,575,ROUNDUP((L$51-$D122)/1000,0)*$G122))</f>
        <v>0</v>
      </c>
      <c r="M122" s="30"/>
      <c r="N122" s="29">
        <f>IF(+N$51&lt;$C122,0,IF(+N$51&gt;+$E122,575,ROUNDUP((N$51-$D122)/1000,0)*$G122))</f>
        <v>0</v>
      </c>
      <c r="O122" s="19"/>
    </row>
    <row r="123" spans="1:15" x14ac:dyDescent="0.2">
      <c r="A123" s="47"/>
      <c r="B123" s="19"/>
      <c r="C123" s="88">
        <v>100000</v>
      </c>
      <c r="D123" s="88"/>
      <c r="E123" s="57">
        <v>1000000</v>
      </c>
      <c r="F123" s="19"/>
      <c r="G123" s="58">
        <v>5</v>
      </c>
      <c r="H123" s="19"/>
      <c r="I123" s="19"/>
      <c r="J123" s="29">
        <f>IF(+J$51&lt;$C123,0,IF(+J$51&gt;$E123,4500,ROUNDUP((J$51-$C123)/1000,0)*$G123))</f>
        <v>0</v>
      </c>
      <c r="K123" s="19"/>
      <c r="L123" s="29">
        <f>IF(+L$51&lt;$C123,0,IF(+L$51&gt;$E123,4500,ROUNDUP((L$51-$C123)/1000,0)*$G123))</f>
        <v>0</v>
      </c>
      <c r="M123" s="19"/>
      <c r="N123" s="29">
        <f>IF(+N$51&lt;$C123,0,IF(+N$51&gt;$E123,4500,ROUNDUP((N$51-$C123)/1000,0)*$G123))</f>
        <v>0</v>
      </c>
      <c r="O123" s="19"/>
    </row>
    <row r="124" spans="1:15" x14ac:dyDescent="0.2">
      <c r="A124" s="47"/>
      <c r="B124" s="47"/>
      <c r="C124" s="88">
        <f>+E123</f>
        <v>1000000</v>
      </c>
      <c r="D124" s="88"/>
      <c r="E124" s="57">
        <v>5000000</v>
      </c>
      <c r="F124" s="19"/>
      <c r="G124" s="58">
        <v>2.5</v>
      </c>
      <c r="H124" s="19"/>
      <c r="I124" s="19"/>
      <c r="J124" s="29">
        <f>IF(+J$51&lt;$C124,0,IF(+J$51&gt;$E124,10000,ROUNDUP((J$51-$C124)/1000,0)*$G124))</f>
        <v>0</v>
      </c>
      <c r="K124" s="19"/>
      <c r="L124" s="29">
        <f>IF(+L$51&lt;$C124,0,IF(+L$51&gt;$E124,10000,ROUNDUP((L$51-$C124)/1000,0)*$G124))</f>
        <v>0</v>
      </c>
      <c r="M124" s="19"/>
      <c r="N124" s="29">
        <f>IF(+N$51&lt;$C124,0,IF(+N$51&gt;$E124,10000,ROUNDUP((N$51-$C124)/1000,0)*$G124))</f>
        <v>0</v>
      </c>
      <c r="O124" s="19"/>
    </row>
    <row r="125" spans="1:15" x14ac:dyDescent="0.2">
      <c r="A125" s="47"/>
      <c r="B125" s="47"/>
      <c r="C125" s="88">
        <f>+E124</f>
        <v>5000000</v>
      </c>
      <c r="D125" s="88"/>
      <c r="E125" s="57">
        <v>10000000</v>
      </c>
      <c r="F125" s="19"/>
      <c r="G125" s="58">
        <v>2.25</v>
      </c>
      <c r="H125" s="19"/>
      <c r="I125" s="19"/>
      <c r="J125" s="29">
        <f>IF(+J$51&lt;$C125,0,IF(+J$51&gt;$E125,11250,ROUNDUP((J$51-$C125)/1000,0)*$G125))</f>
        <v>0</v>
      </c>
      <c r="K125" s="19"/>
      <c r="L125" s="29">
        <f>IF(+L$51&lt;$C125,0,IF(+L$51&gt;$E125,11250,ROUNDUP((L$51-$C125)/1000,0)*$G125))</f>
        <v>0</v>
      </c>
      <c r="M125" s="19"/>
      <c r="N125" s="29">
        <f>IF(+N$51&lt;$C125,0,IF(+N$51&gt;$E125,11250,ROUNDUP((N$51-$C125)/1000,0)*$G125))</f>
        <v>0</v>
      </c>
      <c r="O125" s="19"/>
    </row>
    <row r="126" spans="1:15" x14ac:dyDescent="0.2">
      <c r="A126" s="47"/>
      <c r="B126" s="47"/>
      <c r="C126" s="88">
        <f>+E125</f>
        <v>10000000</v>
      </c>
      <c r="D126" s="88"/>
      <c r="E126" s="57"/>
      <c r="F126" s="19"/>
      <c r="G126" s="58">
        <v>2</v>
      </c>
      <c r="H126" s="19"/>
      <c r="I126" s="19"/>
      <c r="J126" s="29">
        <f>IF(+J$51&lt;$C126,0,(ROUNDUP((J$51-$C126)/1000,0)*$G126))</f>
        <v>0</v>
      </c>
      <c r="K126" s="19"/>
      <c r="L126" s="29">
        <f>IF(+L$51&lt;$C126,0,(ROUNDUP((L$51-$C126)/1000,0)*$G126))</f>
        <v>0</v>
      </c>
      <c r="M126" s="19"/>
      <c r="N126" s="29">
        <f>IF(+N$51&lt;$C126,0,(ROUNDUP((N$51-$C126)/1000,0)*$G126))</f>
        <v>0</v>
      </c>
      <c r="O126" s="19"/>
    </row>
    <row r="127" spans="1:15" x14ac:dyDescent="0.2">
      <c r="A127" s="14"/>
      <c r="B127" s="19"/>
      <c r="C127" s="57"/>
      <c r="D127" s="57"/>
      <c r="E127" s="57"/>
      <c r="F127" s="19"/>
      <c r="G127" s="19"/>
      <c r="H127" s="19"/>
      <c r="I127" s="32" t="s">
        <v>58</v>
      </c>
      <c r="J127" s="20">
        <f>SUM(J122:J126)</f>
        <v>0</v>
      </c>
      <c r="K127" s="19"/>
      <c r="L127" s="20">
        <f>SUM(L122:L126)</f>
        <v>0</v>
      </c>
      <c r="M127" s="19"/>
      <c r="N127" s="20">
        <f>SUM(N122:N126)</f>
        <v>0</v>
      </c>
      <c r="O127" s="19"/>
    </row>
    <row r="128" spans="1:15" x14ac:dyDescent="0.2">
      <c r="A128" s="14"/>
      <c r="B128" s="19"/>
      <c r="C128" s="19"/>
      <c r="D128" s="19"/>
      <c r="E128" s="19"/>
      <c r="F128" s="19"/>
      <c r="G128" s="19"/>
      <c r="H128" s="19"/>
      <c r="I128" s="32" t="s">
        <v>59</v>
      </c>
      <c r="J128" s="20">
        <f>IF(+J127=0,0,IF(J127&lt;100,100,+J127))</f>
        <v>0</v>
      </c>
      <c r="K128" s="19"/>
      <c r="L128" s="20">
        <f>IF(+L127=0,0,IF(L127&lt;100,100,+L127))</f>
        <v>0</v>
      </c>
      <c r="M128" s="19"/>
      <c r="N128" s="20">
        <f>IF(+N127=0,0,IF(N127&lt;100,100,+N127))</f>
        <v>0</v>
      </c>
      <c r="O128" s="19"/>
    </row>
    <row r="129" spans="1:15" x14ac:dyDescent="0.2">
      <c r="A129" s="14"/>
      <c r="B129" s="19"/>
      <c r="C129" s="19"/>
      <c r="D129" s="19"/>
      <c r="E129" s="19"/>
      <c r="F129" s="19"/>
      <c r="G129" s="19"/>
      <c r="H129" s="19"/>
      <c r="I129" s="19"/>
      <c r="J129" s="20"/>
      <c r="K129" s="19"/>
      <c r="L129" s="19"/>
      <c r="M129" s="19"/>
      <c r="N129" s="20"/>
      <c r="O129" s="19"/>
    </row>
    <row r="130" spans="1:15" x14ac:dyDescent="0.2">
      <c r="A130" s="14"/>
      <c r="B130" s="19"/>
      <c r="C130" s="19"/>
      <c r="D130" s="19"/>
      <c r="E130" s="19"/>
      <c r="F130" s="19"/>
      <c r="G130" s="19"/>
      <c r="H130" s="19"/>
      <c r="I130" s="19"/>
      <c r="J130" s="20"/>
      <c r="K130" s="19"/>
      <c r="L130" s="19"/>
      <c r="M130" s="19"/>
      <c r="N130" s="20"/>
      <c r="O130" s="19"/>
    </row>
    <row r="131" spans="1:15" x14ac:dyDescent="0.2">
      <c r="A131" s="14"/>
      <c r="B131" s="19"/>
      <c r="C131" s="19"/>
      <c r="D131" s="19"/>
      <c r="E131" s="19"/>
      <c r="F131" s="19"/>
      <c r="G131" s="19"/>
      <c r="H131" s="19"/>
      <c r="I131" s="19"/>
      <c r="J131" s="20"/>
      <c r="K131" s="19"/>
      <c r="L131" s="19"/>
      <c r="M131" s="19"/>
      <c r="N131" s="20"/>
      <c r="O131" s="19"/>
    </row>
  </sheetData>
  <mergeCells count="18">
    <mergeCell ref="C124:D124"/>
    <mergeCell ref="C125:D125"/>
    <mergeCell ref="C126:D126"/>
    <mergeCell ref="G120:G121"/>
    <mergeCell ref="C121:D121"/>
    <mergeCell ref="C122:D122"/>
    <mergeCell ref="C123:D123"/>
    <mergeCell ref="E42:N43"/>
    <mergeCell ref="E3:L3"/>
    <mergeCell ref="E4:L4"/>
    <mergeCell ref="A99:N99"/>
    <mergeCell ref="G17:L17"/>
    <mergeCell ref="G18:L18"/>
    <mergeCell ref="L46:M46"/>
    <mergeCell ref="G33:L33"/>
    <mergeCell ref="A96:N97"/>
    <mergeCell ref="D46:J46"/>
    <mergeCell ref="E48:J48"/>
  </mergeCells>
  <phoneticPr fontId="4" type="noConversion"/>
  <printOptions horizontalCentered="1" verticalCentered="1"/>
  <pageMargins left="0.25" right="0.25" top="0.15" bottom="0.03" header="0" footer="0.28000000000000003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Weiss</dc:creator>
  <cp:lastModifiedBy>Dale McCauley</cp:lastModifiedBy>
  <cp:lastPrinted>2021-09-20T13:09:59Z</cp:lastPrinted>
  <dcterms:created xsi:type="dcterms:W3CDTF">2004-05-03T02:31:02Z</dcterms:created>
  <dcterms:modified xsi:type="dcterms:W3CDTF">2021-10-04T17:24:02Z</dcterms:modified>
</cp:coreProperties>
</file>